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-04-01-ALLES\Aktuell\Website\Im Web\000-Gruppen Bernard\www.jackpotz.ch\Excel\Gruppe 1\"/>
    </mc:Choice>
  </mc:AlternateContent>
  <bookViews>
    <workbookView xWindow="240" yWindow="90" windowWidth="18720" windowHeight="8520"/>
  </bookViews>
  <sheets>
    <sheet name="Leute" sheetId="7" r:id="rId1"/>
    <sheet name="Spiel-Abrechnung" sheetId="8" r:id="rId2"/>
    <sheet name="Tipp-Scheine" sheetId="10" r:id="rId3"/>
  </sheets>
  <definedNames>
    <definedName name="_xlnm.Print_Area" localSheetId="0">Leute!$A$1:$L$28</definedName>
    <definedName name="_xlnm.Print_Area" localSheetId="1">'Spiel-Abrechnung'!$A$1:$I$50</definedName>
    <definedName name="_xlnm.Print_Area" localSheetId="2">'Tipp-Scheine'!$A$1:$M$51</definedName>
  </definedNames>
  <calcPr calcId="152511"/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6" i="7"/>
  <c r="E16" i="8" l="1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F25" i="8" l="1"/>
  <c r="F26" i="8"/>
  <c r="F27" i="8"/>
  <c r="F28" i="8"/>
  <c r="F29" i="8"/>
  <c r="F21" i="7" l="1"/>
  <c r="E21" i="7"/>
  <c r="G21" i="7" l="1"/>
  <c r="H16" i="7" s="1"/>
  <c r="F20" i="8"/>
  <c r="F21" i="8"/>
  <c r="F22" i="8"/>
  <c r="F23" i="8"/>
  <c r="F24" i="8"/>
  <c r="F30" i="8"/>
  <c r="F31" i="8"/>
  <c r="F32" i="8"/>
  <c r="F33" i="8"/>
  <c r="F34" i="8"/>
  <c r="F35" i="8"/>
  <c r="F36" i="8"/>
  <c r="F37" i="8"/>
  <c r="F38" i="8"/>
  <c r="F39" i="8"/>
  <c r="F40" i="8"/>
  <c r="H12" i="7" l="1"/>
  <c r="H18" i="7"/>
  <c r="H8" i="7"/>
  <c r="H11" i="7"/>
  <c r="H17" i="7"/>
  <c r="H7" i="7"/>
  <c r="H10" i="7"/>
  <c r="H13" i="7"/>
  <c r="H6" i="7"/>
  <c r="H20" i="7"/>
  <c r="H15" i="7"/>
  <c r="H14" i="7"/>
  <c r="H19" i="7"/>
  <c r="H9" i="7"/>
  <c r="F16" i="8" l="1"/>
  <c r="F17" i="8"/>
  <c r="F15" i="8"/>
  <c r="F18" i="8"/>
  <c r="F19" i="8"/>
  <c r="C63" i="10" l="1"/>
  <c r="C50" i="10" l="1"/>
  <c r="C49" i="8" l="1"/>
  <c r="J16" i="7" l="1"/>
  <c r="K16" i="7" s="1"/>
  <c r="C5" i="8"/>
  <c r="C50" i="8" s="1"/>
  <c r="G22" i="7"/>
  <c r="G23" i="7" s="1"/>
  <c r="J17" i="7" l="1"/>
  <c r="K17" i="7" s="1"/>
  <c r="J18" i="7"/>
  <c r="K18" i="7" s="1"/>
  <c r="J15" i="7"/>
  <c r="K15" i="7" s="1"/>
  <c r="H26" i="7"/>
  <c r="H25" i="7"/>
  <c r="H24" i="7"/>
  <c r="J14" i="7"/>
  <c r="K14" i="7" s="1"/>
  <c r="H21" i="7"/>
  <c r="F41" i="8" l="1"/>
  <c r="D49" i="8"/>
  <c r="E14" i="8"/>
  <c r="F14" i="8"/>
  <c r="E15" i="8"/>
  <c r="E8" i="8"/>
  <c r="F8" i="8"/>
  <c r="E9" i="8"/>
  <c r="F9" i="8"/>
  <c r="E10" i="8"/>
  <c r="F10" i="8"/>
  <c r="E11" i="8"/>
  <c r="F11" i="8"/>
  <c r="E12" i="8"/>
  <c r="F12" i="8"/>
  <c r="E13" i="8"/>
  <c r="F13" i="8"/>
  <c r="F42" i="8"/>
  <c r="F43" i="8"/>
  <c r="F44" i="8"/>
  <c r="F45" i="8"/>
  <c r="F46" i="8"/>
  <c r="F47" i="8"/>
  <c r="F48" i="8"/>
  <c r="F7" i="8"/>
  <c r="E7" i="8"/>
  <c r="I21" i="7" l="1"/>
  <c r="F49" i="8"/>
  <c r="E49" i="8"/>
  <c r="J6" i="7" l="1"/>
  <c r="J8" i="7" l="1"/>
  <c r="K8" i="7" s="1"/>
  <c r="K6" i="7"/>
  <c r="J13" i="7"/>
  <c r="K13" i="7" s="1"/>
  <c r="J9" i="7"/>
  <c r="K9" i="7" s="1"/>
  <c r="J19" i="7"/>
  <c r="K19" i="7" s="1"/>
  <c r="J20" i="7"/>
  <c r="K20" i="7" s="1"/>
  <c r="J7" i="7"/>
  <c r="K7" i="7" s="1"/>
  <c r="J12" i="7"/>
  <c r="K12" i="7" s="1"/>
  <c r="J11" i="7"/>
  <c r="K11" i="7" s="1"/>
  <c r="J10" i="7"/>
  <c r="K10" i="7" s="1"/>
  <c r="J21" i="7" l="1"/>
  <c r="K21" i="7" s="1"/>
  <c r="I9" i="7"/>
  <c r="I16" i="7"/>
  <c r="I11" i="7"/>
  <c r="I17" i="7"/>
  <c r="I20" i="7"/>
  <c r="I14" i="7"/>
  <c r="I7" i="7"/>
  <c r="I19" i="7"/>
  <c r="I12" i="7"/>
  <c r="I18" i="7"/>
  <c r="I8" i="7"/>
  <c r="I10" i="7"/>
  <c r="I15" i="7"/>
  <c r="I6" i="7"/>
  <c r="I13" i="7"/>
</calcChain>
</file>

<file path=xl/sharedStrings.xml><?xml version="1.0" encoding="utf-8"?>
<sst xmlns="http://schemas.openxmlformats.org/spreadsheetml/2006/main" count="472" uniqueCount="256">
  <si>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</si>
  <si>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</si>
  <si>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</si>
  <si>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</si>
  <si>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</si>
  <si>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</si>
  <si>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</si>
  <si>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</si>
  <si>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</si>
  <si>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</si>
  <si>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</si>
  <si>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</si>
  <si>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</si>
  <si>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</si>
  <si>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</si>
  <si>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</si>
  <si>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</si>
  <si>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</si>
  <si>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</si>
  <si>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</si>
  <si>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</si>
  <si>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</si>
  <si>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</si>
  <si>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</si>
  <si>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</si>
  <si>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Bernard</t>
  </si>
  <si>
    <t>Amsler</t>
  </si>
  <si>
    <t>Vor-
Name</t>
  </si>
  <si>
    <t>Nach-
Name</t>
  </si>
  <si>
    <t xml:space="preserve">Tipp-
Schein
Nr. </t>
  </si>
  <si>
    <t>SFr. 
Gewinn</t>
  </si>
  <si>
    <t>Total</t>
  </si>
  <si>
    <t>gelbe Felder sind Eingabe-Felder</t>
  </si>
  <si>
    <t>Abzüglich gesetzt</t>
  </si>
  <si>
    <t>1 bis 10</t>
  </si>
  <si>
    <t>11 bis 20</t>
  </si>
  <si>
    <t>21 bis 30</t>
  </si>
  <si>
    <t>31 bis 40</t>
  </si>
  <si>
    <t>41 bis 50</t>
  </si>
  <si>
    <t>Zahlen</t>
  </si>
  <si>
    <t>1 bis 3</t>
  </si>
  <si>
    <t>4 bis 6</t>
  </si>
  <si>
    <t>7 bis 9</t>
  </si>
  <si>
    <t>10 bis 12</t>
  </si>
  <si>
    <t>27</t>
  </si>
  <si>
    <t>28</t>
  </si>
  <si>
    <t>30</t>
  </si>
  <si>
    <t>31</t>
  </si>
  <si>
    <t>33</t>
  </si>
  <si>
    <t>44, 46</t>
  </si>
  <si>
    <t>2</t>
  </si>
  <si>
    <t>8</t>
  </si>
  <si>
    <t>1</t>
  </si>
  <si>
    <t>5</t>
  </si>
  <si>
    <t>3</t>
  </si>
  <si>
    <t>6</t>
  </si>
  <si>
    <t>4</t>
  </si>
  <si>
    <t>7</t>
  </si>
  <si>
    <t>9</t>
  </si>
  <si>
    <t>45</t>
  </si>
  <si>
    <t>47</t>
  </si>
  <si>
    <t>49</t>
  </si>
  <si>
    <t>4, 5, 6</t>
  </si>
  <si>
    <t>8, 9</t>
  </si>
  <si>
    <t>10, 11, 12</t>
  </si>
  <si>
    <t>1, 2</t>
  </si>
  <si>
    <t>60</t>
  </si>
  <si>
    <t>5, 6</t>
  </si>
  <si>
    <t>90</t>
  </si>
  <si>
    <t>4, 5</t>
  </si>
  <si>
    <t>Sterne Nr.</t>
  </si>
  <si>
    <t>126</t>
  </si>
  <si>
    <t>8, 10</t>
  </si>
  <si>
    <t>168</t>
  </si>
  <si>
    <t>32, 33</t>
  </si>
  <si>
    <t>2, 3</t>
  </si>
  <si>
    <t>7, 9</t>
  </si>
  <si>
    <t>252</t>
  </si>
  <si>
    <t>Tipps Nr. &amp; SFr.</t>
  </si>
  <si>
    <t>315</t>
  </si>
  <si>
    <t>38</t>
  </si>
  <si>
    <t>4, 6</t>
  </si>
  <si>
    <t>441</t>
  </si>
  <si>
    <t>1, 3</t>
  </si>
  <si>
    <t>7, 8, 9</t>
  </si>
  <si>
    <t>35, 39</t>
  </si>
  <si>
    <t>1, 2, 3</t>
  </si>
  <si>
    <t>42, 48</t>
  </si>
  <si>
    <t>Anz. Tipps</t>
  </si>
  <si>
    <t>24, 28</t>
  </si>
  <si>
    <t>37, 39</t>
  </si>
  <si>
    <t>45, 48</t>
  </si>
  <si>
    <t>44, 49</t>
  </si>
  <si>
    <t>Max.</t>
  </si>
  <si>
    <t>SFr.</t>
  </si>
  <si>
    <t>Tipp-Nr.</t>
  </si>
  <si>
    <t>SFr.
Einsatz</t>
  </si>
  <si>
    <t>SFr.
Saldo
(Defizit?)</t>
  </si>
  <si>
    <t>Rest-Kapital</t>
  </si>
  <si>
    <t>Spiel-Kapital, Einsatz</t>
  </si>
  <si>
    <t>SFr. 
Jackpotz
Anteil</t>
  </si>
  <si>
    <t>SFr. 
Jackpotz-Teil
abzügl. 1/3
Steuern</t>
  </si>
  <si>
    <t>22, 30</t>
  </si>
  <si>
    <t xml:space="preserve">                  </t>
  </si>
  <si>
    <t>35, 38</t>
  </si>
  <si>
    <t>42, 46</t>
  </si>
  <si>
    <t>7, 8</t>
  </si>
  <si>
    <t>15, 18, 20</t>
  </si>
  <si>
    <t>37</t>
  </si>
  <si>
    <t>10, 12</t>
  </si>
  <si>
    <t>40</t>
  </si>
  <si>
    <t>24, 25</t>
  </si>
  <si>
    <t>41</t>
  </si>
  <si>
    <t>13, 19</t>
  </si>
  <si>
    <t>2, 6</t>
  </si>
  <si>
    <t>1, 4</t>
  </si>
  <si>
    <t>Ab 2019…</t>
  </si>
  <si>
    <t>A-1</t>
  </si>
  <si>
    <t>A-2</t>
  </si>
  <si>
    <t>A-3</t>
  </si>
  <si>
    <t>A-4</t>
  </si>
  <si>
    <t>B-1</t>
  </si>
  <si>
    <t>B-2</t>
  </si>
  <si>
    <t>B-3</t>
  </si>
  <si>
    <t>B-4</t>
  </si>
  <si>
    <t>C-1</t>
  </si>
  <si>
    <t>C-2</t>
  </si>
  <si>
    <t>C-3</t>
  </si>
  <si>
    <t>C-4</t>
  </si>
  <si>
    <t>2, 7, 8</t>
  </si>
  <si>
    <t>32</t>
  </si>
  <si>
    <t>14, 18</t>
  </si>
  <si>
    <t>50</t>
  </si>
  <si>
    <t>33, 38</t>
  </si>
  <si>
    <t>42, 47</t>
  </si>
  <si>
    <t>34, 36</t>
  </si>
  <si>
    <t>43, 48</t>
  </si>
  <si>
    <t>26, 30</t>
  </si>
  <si>
    <t>35, 37</t>
  </si>
  <si>
    <t>36</t>
  </si>
  <si>
    <t>44</t>
  </si>
  <si>
    <t>16, 18</t>
  </si>
  <si>
    <t>39</t>
  </si>
  <si>
    <t>46</t>
  </si>
  <si>
    <t>25, 29</t>
  </si>
  <si>
    <t>43, 49</t>
  </si>
  <si>
    <t>42, 45, 49</t>
  </si>
  <si>
    <t>3, 8, 10</t>
  </si>
  <si>
    <t>23, 27</t>
  </si>
  <si>
    <t>34</t>
  </si>
  <si>
    <t>41, 45</t>
  </si>
  <si>
    <t>44, 50</t>
  </si>
  <si>
    <t>D-2</t>
  </si>
  <si>
    <t>D-3</t>
  </si>
  <si>
    <t>D-4</t>
  </si>
  <si>
    <t>24, 26, 29</t>
  </si>
  <si>
    <t>35</t>
  </si>
  <si>
    <t>D-1</t>
  </si>
  <si>
    <t>SFr. 1x = 3,50</t>
  </si>
  <si>
    <t>23, 28</t>
  </si>
  <si>
    <t>17, 19</t>
  </si>
  <si>
    <t>45, 50</t>
  </si>
  <si>
    <t>42</t>
  </si>
  <si>
    <t>1, 3, 8</t>
  </si>
  <si>
    <t>32, 36, 37</t>
  </si>
  <si>
    <t>43, 47</t>
  </si>
  <si>
    <t>10, 11</t>
  </si>
  <si>
    <t>E-1</t>
  </si>
  <si>
    <t>E-2</t>
  </si>
  <si>
    <t>E-3</t>
  </si>
  <si>
    <t>E-4</t>
  </si>
  <si>
    <t>41, 49</t>
  </si>
  <si>
    <t>36, 40</t>
  </si>
  <si>
    <t>48</t>
  </si>
  <si>
    <t>14, 16</t>
  </si>
  <si>
    <t>22, 29</t>
  </si>
  <si>
    <t>33, 34</t>
  </si>
  <si>
    <t>41, 44, 48</t>
  </si>
  <si>
    <t>31, 33</t>
  </si>
  <si>
    <t>21, 25</t>
  </si>
  <si>
    <t>43, 45</t>
  </si>
  <si>
    <t>15, 16</t>
  </si>
  <si>
    <t>21, 29</t>
  </si>
  <si>
    <t>22,28, 29</t>
  </si>
  <si>
    <t>13, 15</t>
  </si>
  <si>
    <t>42, 50</t>
  </si>
  <si>
    <t>D-5</t>
  </si>
  <si>
    <t>D-6</t>
  </si>
  <si>
    <t>D-7</t>
  </si>
  <si>
    <t>4, 7</t>
  </si>
  <si>
    <t>42, 44</t>
  </si>
  <si>
    <t>41, 42</t>
  </si>
  <si>
    <t>5, 7, 9</t>
  </si>
  <si>
    <t>E-5</t>
  </si>
  <si>
    <t>E-6</t>
  </si>
  <si>
    <t>E-7</t>
  </si>
  <si>
    <t>35, 36</t>
  </si>
  <si>
    <t>33, 39</t>
  </si>
  <si>
    <t>41, 46</t>
  </si>
  <si>
    <t>33, ,35</t>
  </si>
  <si>
    <t>12, 15</t>
  </si>
  <si>
    <t>Mitgl.-Einsätze</t>
  </si>
  <si>
    <t>43</t>
  </si>
  <si>
    <t>B.</t>
  </si>
  <si>
    <t>R.</t>
  </si>
  <si>
    <t>C (1-4)</t>
  </si>
  <si>
    <t>A (1-4)</t>
  </si>
  <si>
    <t>B (1-4)</t>
  </si>
  <si>
    <t>?</t>
  </si>
  <si>
    <t>E (1-7)</t>
  </si>
  <si>
    <t>Mitglied-
Nr.</t>
  </si>
  <si>
    <t>Rest Jahres-Spiel-Kapital</t>
  </si>
  <si>
    <t>19.02.2019 (2.Chance)</t>
  </si>
  <si>
    <t>davon setzen %</t>
  </si>
  <si>
    <t>Einsatz-Kapital 2019</t>
  </si>
  <si>
    <t>Siehe Unter-Tabelle Spiel-Abrechnung</t>
  </si>
  <si>
    <t>2019-01-001</t>
  </si>
  <si>
    <t>2019-01-002</t>
  </si>
  <si>
    <t>2019-01-003</t>
  </si>
  <si>
    <t>2019-01-004</t>
  </si>
  <si>
    <t>2019-01-005</t>
  </si>
  <si>
    <t>2019-01-006</t>
  </si>
  <si>
    <t>2019-01-007</t>
  </si>
  <si>
    <t>2019-01-008</t>
  </si>
  <si>
    <t>2019-01-009</t>
  </si>
  <si>
    <t>2019-01-010</t>
  </si>
  <si>
    <t>2019-01-011</t>
  </si>
  <si>
    <t>2019-01-012</t>
  </si>
  <si>
    <t>2019-01-013</t>
  </si>
  <si>
    <t>2019-01-014</t>
  </si>
  <si>
    <t>2019-01-015</t>
  </si>
  <si>
    <t xml:space="preserve">
Ziehungs-Datum
Einsatz</t>
  </si>
  <si>
    <t>ALLE Scheine setzen?</t>
  </si>
  <si>
    <t>wenn Jackpotz ab 150 Mio (Max. 218 Mio).</t>
  </si>
  <si>
    <t>Übertrag Okt/Nov/Dez 2018</t>
  </si>
  <si>
    <t>Gewinn, Saldo
SFr. &amp; % (Defizit…)</t>
  </si>
  <si>
    <t>D.</t>
  </si>
  <si>
    <t>Aktueller Stand:</t>
  </si>
  <si>
    <t>A.</t>
  </si>
  <si>
    <t>Einsatz
 SFr.
von Mitgl.</t>
  </si>
  <si>
    <t>damit
Gewinn-
Anteil
SFr.</t>
  </si>
  <si>
    <t>Wenn ALLE 15 Leute SFr. 900.-/Jahr Spiel-Kapital zahlen…</t>
  </si>
  <si>
    <t>Leute-, Einsatz-, Gewinn-Verwaltung Grp. 2019-01-XXX</t>
  </si>
  <si>
    <t>Ist % vom
Gesamt-
Einsatz</t>
  </si>
  <si>
    <t>Namen, Adressen NIEMALS Web/Papier, NUR Nachlass-Verw.!</t>
  </si>
  <si>
    <t>In LETZTER Dezember-Ziehung fast ganzes Rest-Kapital gesetzt, max. 50.- Folge-Jahr</t>
  </si>
  <si>
    <t>Einsatz
SFr.
Total
Max. 900.-</t>
  </si>
  <si>
    <t>C.</t>
  </si>
  <si>
    <t>% Gewinn
v. Einsatz</t>
  </si>
  <si>
    <t>Jackpotz mind. 19 Mio:</t>
  </si>
  <si>
    <t xml:space="preserve"> gesetzte Tipps gemäss
Liste Tipp-Scheine</t>
  </si>
  <si>
    <t>Einsatz-Geschenk
 SFr.
von Bernard</t>
  </si>
  <si>
    <t>Total Einsatz &amp; Gewinn, auch %</t>
  </si>
  <si>
    <t>unter 60 Mio spielen wir nicht…</t>
  </si>
  <si>
    <t>wenn Jackpotz ab 60 Mio</t>
  </si>
  <si>
    <t>wenn Jackpotz ab 100 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</si>
</sst>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Fr.&quot;* #,##0.00_);_(&quot;Fr.&quot;* \(#,##0.00\);_(&quot;Fr.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VAGRounded Lt"/>
      <family val="2"/>
    </font>
    <font>
      <sz val="11"/>
      <color theme="1"/>
      <name val="VAGRounded Lt"/>
      <family val="2"/>
    </font>
    <font>
      <sz val="22"/>
      <color theme="1"/>
      <name val="VAGRounded Lt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22"/>
      <color theme="1"/>
      <name val="VAGRounded BT"/>
      <family val="2"/>
    </font>
    <font>
      <sz val="22"/>
      <name val="VAGRounded BT"/>
      <family val="2"/>
    </font>
    <font>
      <sz val="18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  <font>
      <sz val="11"/>
      <color rgb="FF00B050"/>
      <name val="VAGRounded Lt"/>
      <family val="2"/>
    </font>
    <font>
      <sz val="11"/>
      <name val="VAGRounded Lt"/>
      <family val="2"/>
    </font>
    <font>
      <sz val="11"/>
      <name val="Calibri"/>
      <family val="2"/>
      <scheme val="minor"/>
    </font>
    <font>
      <sz val="12"/>
      <color rgb="FF0070C0"/>
      <name val="VAGRounded BT"/>
      <family val="2"/>
    </font>
    <font>
      <sz val="12"/>
      <name val="VAGRounded BT"/>
      <family val="2"/>
    </font>
    <font>
      <sz val="12"/>
      <color rgb="FF00B050"/>
      <name val="VAGRounded BT"/>
      <family val="2"/>
    </font>
    <font>
      <sz val="12"/>
      <color rgb="FFC00000"/>
      <name val="VAGRounded BT"/>
      <family val="2"/>
    </font>
    <font>
      <sz val="11"/>
      <color rgb="FF0070C0"/>
      <name val="VAGRounded Lt"/>
      <family val="2"/>
    </font>
    <font>
      <sz val="14"/>
      <color rgb="FF00B050"/>
      <name val="VAGRounded Lt"/>
      <family val="2"/>
    </font>
    <font>
      <sz val="22"/>
      <color rgb="FFC00000"/>
      <name val="VAGRounded BT"/>
      <family val="2"/>
    </font>
    <font>
      <sz val="22"/>
      <color rgb="FFC00000"/>
      <name val="VAGRounded Lt"/>
      <family val="2"/>
    </font>
    <font>
      <sz val="14"/>
      <color rgb="FFC00000"/>
      <name val="VAGRounded Lt"/>
      <family val="2"/>
    </font>
    <font>
      <sz val="8"/>
      <color theme="1"/>
      <name val="VAGRounded Lt"/>
      <family val="2"/>
    </font>
    <font>
      <sz val="8"/>
      <color rgb="FF0070C0"/>
      <name val="VAGRounded Lt"/>
      <family val="2"/>
    </font>
    <font>
      <sz val="8"/>
      <color rgb="FF00B050"/>
      <name val="VAGRounded Lt"/>
      <family val="2"/>
    </font>
    <font>
      <sz val="8"/>
      <color rgb="FF0070C0"/>
      <name val="VAGRounded BT"/>
      <family val="2"/>
    </font>
    <font>
      <sz val="16"/>
      <name val="VAGRounded BT"/>
      <family val="2"/>
    </font>
    <font>
      <sz val="11"/>
      <name val="VAGRounded BT"/>
      <family val="2"/>
    </font>
    <font>
      <sz val="25"/>
      <color rgb="FFC00000"/>
      <name val="VAGRounded BT"/>
      <family val="2"/>
    </font>
    <font>
      <sz val="24"/>
      <color rgb="FF0070C0"/>
      <name val="VAGRounded B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65" fontId="3" fillId="0" borderId="0" xfId="1" applyFont="1"/>
    <xf numFmtId="165" fontId="3" fillId="0" borderId="5" xfId="1" applyFont="1" applyBorder="1" applyAlignment="1">
      <alignment horizontal="center" wrapText="1"/>
    </xf>
    <xf numFmtId="165" fontId="2" fillId="0" borderId="0" xfId="1" applyFont="1"/>
    <xf numFmtId="165" fontId="4" fillId="0" borderId="0" xfId="1" applyFont="1" applyAlignment="1">
      <alignment vertical="center"/>
    </xf>
    <xf numFmtId="165" fontId="3" fillId="0" borderId="0" xfId="1" applyFont="1" applyAlignment="1">
      <alignment horizontal="center"/>
    </xf>
    <xf numFmtId="165" fontId="8" fillId="0" borderId="0" xfId="1" applyFont="1" applyAlignment="1">
      <alignment vertical="center"/>
    </xf>
    <xf numFmtId="165" fontId="5" fillId="0" borderId="0" xfId="1" applyFont="1" applyAlignment="1">
      <alignment vertical="center"/>
    </xf>
    <xf numFmtId="165" fontId="6" fillId="0" borderId="0" xfId="1" applyFont="1" applyAlignment="1">
      <alignment vertical="center"/>
    </xf>
    <xf numFmtId="165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5" fillId="2" borderId="1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165" fontId="6" fillId="0" borderId="1" xfId="1" applyFont="1" applyBorder="1" applyAlignment="1">
      <alignment vertical="center"/>
    </xf>
    <xf numFmtId="165" fontId="12" fillId="0" borderId="5" xfId="1" applyFont="1" applyBorder="1" applyAlignment="1">
      <alignment horizontal="center" wrapText="1"/>
    </xf>
    <xf numFmtId="165" fontId="13" fillId="0" borderId="5" xfId="1" applyFont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0" fillId="2" borderId="1" xfId="0" applyNumberFormat="1" applyFill="1" applyBorder="1" applyAlignment="1">
      <alignment horizontal="right" vertical="center"/>
    </xf>
    <xf numFmtId="165" fontId="14" fillId="0" borderId="0" xfId="1" applyFont="1" applyAlignment="1">
      <alignment vertical="center"/>
    </xf>
    <xf numFmtId="165" fontId="14" fillId="0" borderId="1" xfId="1" applyNumberFormat="1" applyFont="1" applyBorder="1" applyAlignment="1">
      <alignment vertical="center"/>
    </xf>
    <xf numFmtId="165" fontId="5" fillId="0" borderId="1" xfId="1" applyFont="1" applyFill="1" applyBorder="1" applyAlignment="1">
      <alignment horizontal="center" wrapText="1"/>
    </xf>
    <xf numFmtId="165" fontId="6" fillId="0" borderId="1" xfId="1" applyFont="1" applyBorder="1" applyAlignment="1">
      <alignment horizontal="center" wrapText="1"/>
    </xf>
    <xf numFmtId="165" fontId="7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165" fontId="14" fillId="0" borderId="1" xfId="1" applyFont="1" applyBorder="1" applyAlignment="1">
      <alignment horizontal="center" wrapText="1"/>
    </xf>
    <xf numFmtId="165" fontId="17" fillId="0" borderId="1" xfId="1" applyNumberFormat="1" applyFont="1" applyBorder="1" applyAlignment="1">
      <alignment vertical="center"/>
    </xf>
    <xf numFmtId="165" fontId="18" fillId="0" borderId="5" xfId="1" applyNumberFormat="1" applyFont="1" applyBorder="1" applyAlignment="1">
      <alignment vertical="center"/>
    </xf>
    <xf numFmtId="49" fontId="0" fillId="0" borderId="0" xfId="1" applyNumberFormat="1" applyFont="1" applyAlignment="1">
      <alignment horizontal="center" vertical="center"/>
    </xf>
    <xf numFmtId="165" fontId="0" fillId="0" borderId="0" xfId="1" applyFont="1" applyAlignment="1">
      <alignment vertical="center"/>
    </xf>
    <xf numFmtId="49" fontId="0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49" fontId="0" fillId="0" borderId="0" xfId="1" applyNumberFormat="1" applyFont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2" borderId="1" xfId="1" applyNumberFormat="1" applyFont="1" applyFill="1" applyBorder="1" applyAlignment="1">
      <alignment horizontal="center" vertical="center"/>
    </xf>
    <xf numFmtId="165" fontId="13" fillId="0" borderId="0" xfId="1" applyFont="1"/>
    <xf numFmtId="49" fontId="5" fillId="0" borderId="1" xfId="1" applyNumberFormat="1" applyFont="1" applyFill="1" applyBorder="1" applyAlignment="1">
      <alignment horizontal="right" vertical="center"/>
    </xf>
    <xf numFmtId="49" fontId="0" fillId="0" borderId="1" xfId="1" applyNumberFormat="1" applyFont="1" applyFill="1" applyBorder="1" applyAlignment="1">
      <alignment horizontal="center" vertical="center"/>
    </xf>
    <xf numFmtId="49" fontId="0" fillId="0" borderId="0" xfId="1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vertical="center"/>
    </xf>
    <xf numFmtId="49" fontId="14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49" fontId="14" fillId="0" borderId="1" xfId="1" applyNumberFormat="1" applyFont="1" applyBorder="1" applyAlignment="1">
      <alignment horizontal="right" vertical="center"/>
    </xf>
    <xf numFmtId="165" fontId="14" fillId="0" borderId="1" xfId="1" applyFont="1" applyBorder="1" applyAlignment="1">
      <alignment vertical="center"/>
    </xf>
    <xf numFmtId="49" fontId="14" fillId="0" borderId="0" xfId="1" applyNumberFormat="1" applyFont="1" applyAlignment="1">
      <alignment vertical="center"/>
    </xf>
    <xf numFmtId="164" fontId="14" fillId="0" borderId="0" xfId="1" applyNumberFormat="1" applyFont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49" fontId="14" fillId="0" borderId="0" xfId="1" applyNumberFormat="1" applyFont="1" applyBorder="1" applyAlignment="1">
      <alignment horizontal="left" vertical="center"/>
    </xf>
    <xf numFmtId="165" fontId="19" fillId="0" borderId="1" xfId="1" applyFont="1" applyBorder="1" applyAlignment="1">
      <alignment horizontal="center" wrapText="1"/>
    </xf>
    <xf numFmtId="165" fontId="0" fillId="0" borderId="0" xfId="1" applyFont="1" applyAlignment="1">
      <alignment horizontal="center" vertical="center"/>
    </xf>
    <xf numFmtId="165" fontId="17" fillId="0" borderId="1" xfId="1" applyFont="1" applyBorder="1"/>
    <xf numFmtId="165" fontId="3" fillId="2" borderId="1" xfId="1" applyNumberFormat="1" applyFont="1" applyFill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5" fontId="3" fillId="0" borderId="0" xfId="1" applyFont="1" applyAlignment="1">
      <alignment vertical="center"/>
    </xf>
    <xf numFmtId="165" fontId="2" fillId="2" borderId="1" xfId="1" applyFont="1" applyFill="1" applyBorder="1" applyAlignment="1">
      <alignment horizontal="left" vertical="center"/>
    </xf>
    <xf numFmtId="165" fontId="20" fillId="0" borderId="0" xfId="1" applyFont="1" applyAlignment="1">
      <alignment vertical="center"/>
    </xf>
    <xf numFmtId="165" fontId="21" fillId="0" borderId="0" xfId="1" applyFont="1" applyAlignment="1">
      <alignment vertical="center"/>
    </xf>
    <xf numFmtId="165" fontId="22" fillId="0" borderId="0" xfId="1" applyFont="1" applyAlignment="1">
      <alignment vertical="center"/>
    </xf>
    <xf numFmtId="165" fontId="2" fillId="0" borderId="0" xfId="1" applyFont="1" applyAlignment="1">
      <alignment horizontal="center"/>
    </xf>
    <xf numFmtId="165" fontId="2" fillId="0" borderId="0" xfId="1" applyFont="1" applyAlignment="1">
      <alignment vertical="center"/>
    </xf>
    <xf numFmtId="165" fontId="23" fillId="0" borderId="0" xfId="1" applyFont="1" applyAlignment="1">
      <alignment vertical="center"/>
    </xf>
    <xf numFmtId="165" fontId="0" fillId="0" borderId="0" xfId="1" applyFont="1" applyAlignment="1">
      <alignment horizontal="center"/>
    </xf>
    <xf numFmtId="14" fontId="0" fillId="0" borderId="0" xfId="1" applyNumberFormat="1" applyFont="1" applyAlignment="1">
      <alignment vertical="center"/>
    </xf>
    <xf numFmtId="14" fontId="0" fillId="0" borderId="0" xfId="0" applyNumberFormat="1" applyAlignment="1">
      <alignment vertical="center"/>
    </xf>
    <xf numFmtId="49" fontId="3" fillId="0" borderId="0" xfId="1" applyNumberFormat="1" applyFont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wrapText="1"/>
    </xf>
    <xf numFmtId="165" fontId="24" fillId="0" borderId="0" xfId="1" applyFont="1"/>
    <xf numFmtId="165" fontId="24" fillId="0" borderId="0" xfId="1" applyFont="1" applyAlignment="1">
      <alignment horizontal="center"/>
    </xf>
    <xf numFmtId="165" fontId="25" fillId="0" borderId="1" xfId="1" applyFont="1" applyBorder="1" applyAlignment="1">
      <alignment vertical="center"/>
    </xf>
    <xf numFmtId="165" fontId="25" fillId="0" borderId="2" xfId="1" applyFont="1" applyBorder="1" applyAlignment="1">
      <alignment horizontal="center" vertical="center"/>
    </xf>
    <xf numFmtId="165" fontId="26" fillId="0" borderId="1" xfId="1" applyFont="1" applyBorder="1" applyAlignment="1">
      <alignment vertical="center"/>
    </xf>
    <xf numFmtId="165" fontId="26" fillId="0" borderId="1" xfId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165" fontId="17" fillId="0" borderId="1" xfId="1" applyFont="1" applyBorder="1" applyAlignment="1">
      <alignment horizontal="center"/>
    </xf>
    <xf numFmtId="14" fontId="16" fillId="2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5" fontId="27" fillId="0" borderId="1" xfId="1" applyFont="1" applyBorder="1" applyAlignment="1">
      <alignment horizontal="left" vertical="center"/>
    </xf>
    <xf numFmtId="165" fontId="24" fillId="0" borderId="1" xfId="1" applyFont="1" applyBorder="1" applyAlignment="1">
      <alignment horizontal="center" vertical="center"/>
    </xf>
    <xf numFmtId="165" fontId="19" fillId="0" borderId="0" xfId="1" applyFont="1" applyAlignment="1">
      <alignment vertical="center"/>
    </xf>
    <xf numFmtId="165" fontId="2" fillId="0" borderId="0" xfId="1" applyFont="1" applyAlignment="1">
      <alignment horizontal="left"/>
    </xf>
    <xf numFmtId="165" fontId="2" fillId="0" borderId="5" xfId="1" applyFont="1" applyBorder="1" applyAlignment="1">
      <alignment horizontal="left" wrapText="1"/>
    </xf>
    <xf numFmtId="165" fontId="17" fillId="0" borderId="1" xfId="1" applyFont="1" applyBorder="1" applyAlignment="1">
      <alignment vertical="center"/>
    </xf>
    <xf numFmtId="165" fontId="2" fillId="0" borderId="5" xfId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165" fontId="29" fillId="0" borderId="1" xfId="1" applyNumberFormat="1" applyFont="1" applyBorder="1" applyAlignment="1">
      <alignment horizontal="right" vertical="center"/>
    </xf>
    <xf numFmtId="165" fontId="31" fillId="0" borderId="0" xfId="1" applyFont="1" applyAlignment="1">
      <alignment vertical="center"/>
    </xf>
    <xf numFmtId="165" fontId="17" fillId="2" borderId="1" xfId="1" applyNumberFormat="1" applyFont="1" applyFill="1" applyBorder="1" applyAlignment="1">
      <alignment vertical="center"/>
    </xf>
    <xf numFmtId="165" fontId="17" fillId="0" borderId="6" xfId="1" applyFont="1" applyBorder="1" applyAlignment="1">
      <alignment vertical="center"/>
    </xf>
    <xf numFmtId="165" fontId="17" fillId="2" borderId="6" xfId="1" applyNumberFormat="1" applyFont="1" applyFill="1" applyBorder="1" applyAlignment="1">
      <alignment vertical="center"/>
    </xf>
    <xf numFmtId="165" fontId="16" fillId="0" borderId="1" xfId="1" applyNumberFormat="1" applyFont="1" applyBorder="1" applyAlignment="1">
      <alignment vertical="center"/>
    </xf>
    <xf numFmtId="165" fontId="5" fillId="0" borderId="1" xfId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7" fontId="5" fillId="0" borderId="1" xfId="1" applyNumberFormat="1" applyFont="1" applyBorder="1" applyAlignment="1">
      <alignment horizontal="center" vertical="center"/>
    </xf>
    <xf numFmtId="167" fontId="14" fillId="0" borderId="0" xfId="1" applyNumberFormat="1" applyFont="1" applyBorder="1" applyAlignment="1">
      <alignment horizontal="left" vertical="center"/>
    </xf>
    <xf numFmtId="49" fontId="14" fillId="0" borderId="0" xfId="1" applyNumberFormat="1" applyFont="1" applyBorder="1" applyAlignment="1">
      <alignment horizontal="center" vertical="center"/>
    </xf>
    <xf numFmtId="165" fontId="31" fillId="0" borderId="1" xfId="1" applyFont="1" applyFill="1" applyBorder="1" applyAlignment="1">
      <alignment horizontal="center" vertical="center"/>
    </xf>
    <xf numFmtId="165" fontId="9" fillId="2" borderId="1" xfId="1" applyFont="1" applyFill="1" applyBorder="1" applyAlignment="1">
      <alignment horizontal="center" vertical="center"/>
    </xf>
    <xf numFmtId="165" fontId="30" fillId="0" borderId="1" xfId="1" applyFont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/>
    </xf>
    <xf numFmtId="165" fontId="18" fillId="0" borderId="2" xfId="1" applyNumberFormat="1" applyFont="1" applyBorder="1" applyAlignment="1">
      <alignment horizontal="left" vertical="center"/>
    </xf>
    <xf numFmtId="165" fontId="18" fillId="0" borderId="3" xfId="1" applyNumberFormat="1" applyFont="1" applyBorder="1" applyAlignment="1">
      <alignment horizontal="left" vertical="center"/>
    </xf>
    <xf numFmtId="165" fontId="18" fillId="0" borderId="1" xfId="1" applyFont="1" applyBorder="1" applyAlignment="1">
      <alignment horizontal="right" vertical="center"/>
    </xf>
    <xf numFmtId="165" fontId="17" fillId="0" borderId="1" xfId="1" applyFont="1" applyBorder="1" applyAlignment="1">
      <alignment horizontal="right" vertical="center"/>
    </xf>
    <xf numFmtId="165" fontId="15" fillId="0" borderId="1" xfId="1" applyFont="1" applyBorder="1" applyAlignment="1">
      <alignment horizontal="right" vertical="center"/>
    </xf>
    <xf numFmtId="165" fontId="17" fillId="0" borderId="8" xfId="1" applyFont="1" applyBorder="1" applyAlignment="1">
      <alignment horizontal="left" vertical="center"/>
    </xf>
    <xf numFmtId="165" fontId="17" fillId="0" borderId="9" xfId="1" applyFont="1" applyBorder="1" applyAlignment="1">
      <alignment horizontal="left" vertical="center"/>
    </xf>
    <xf numFmtId="165" fontId="17" fillId="0" borderId="2" xfId="1" applyFont="1" applyBorder="1" applyAlignment="1">
      <alignment horizontal="right" vertical="center"/>
    </xf>
    <xf numFmtId="165" fontId="17" fillId="0" borderId="3" xfId="1" applyFont="1" applyBorder="1" applyAlignment="1">
      <alignment horizontal="right" vertical="center"/>
    </xf>
    <xf numFmtId="165" fontId="17" fillId="0" borderId="4" xfId="1" applyFont="1" applyBorder="1" applyAlignment="1">
      <alignment horizontal="right" vertical="center"/>
    </xf>
    <xf numFmtId="165" fontId="6" fillId="0" borderId="2" xfId="1" applyFont="1" applyBorder="1" applyAlignment="1">
      <alignment horizontal="left" vertical="center" wrapText="1"/>
    </xf>
    <xf numFmtId="165" fontId="6" fillId="0" borderId="3" xfId="1" applyFont="1" applyBorder="1" applyAlignment="1">
      <alignment horizontal="left" vertical="center"/>
    </xf>
    <xf numFmtId="165" fontId="28" fillId="2" borderId="2" xfId="1" applyFont="1" applyFill="1" applyBorder="1" applyAlignment="1">
      <alignment horizontal="center" vertical="center"/>
    </xf>
    <xf numFmtId="165" fontId="28" fillId="2" borderId="3" xfId="1" applyFont="1" applyFill="1" applyBorder="1" applyAlignment="1">
      <alignment horizontal="center" vertical="center"/>
    </xf>
    <xf numFmtId="165" fontId="10" fillId="0" borderId="2" xfId="1" applyFont="1" applyBorder="1" applyAlignment="1">
      <alignment horizontal="center" vertical="center" wrapText="1"/>
    </xf>
    <xf numFmtId="165" fontId="10" fillId="0" borderId="4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left" vertical="center"/>
    </xf>
    <xf numFmtId="165" fontId="5" fillId="0" borderId="6" xfId="1" applyFont="1" applyFill="1" applyBorder="1" applyAlignment="1">
      <alignment horizontal="center" vertical="center"/>
    </xf>
    <xf numFmtId="165" fontId="5" fillId="0" borderId="7" xfId="1" applyFont="1" applyFill="1" applyBorder="1" applyAlignment="1">
      <alignment horizontal="center" vertical="center"/>
    </xf>
    <xf numFmtId="165" fontId="5" fillId="0" borderId="5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5" zoomScale="80" zoomScaleNormal="80" workbookViewId="0">
      <selection activeCell="Q16" sqref="Q16"/>
    </sheetView>
  </sheetViews>
  <sheetFormatPr baseColWidth="10" defaultRowHeight="14.25" x14ac:dyDescent="0.2"/>
  <cols>
    <col min="1" max="1" width="1.140625" style="1" customWidth="1"/>
    <col min="2" max="3" width="9.140625" style="97" customWidth="1"/>
    <col min="4" max="4" width="18.140625" style="81" customWidth="1"/>
    <col min="5" max="6" width="14.7109375" style="1" customWidth="1"/>
    <col min="7" max="8" width="12.140625" style="1" customWidth="1"/>
    <col min="9" max="9" width="16.28515625" style="1" customWidth="1"/>
    <col min="10" max="10" width="19" style="84" customWidth="1"/>
    <col min="11" max="11" width="19" style="85" customWidth="1"/>
    <col min="12" max="12" width="9.5703125" style="3" customWidth="1"/>
    <col min="13" max="13" width="11.42578125" style="1"/>
    <col min="14" max="14" width="10.85546875" style="1" customWidth="1"/>
    <col min="15" max="16384" width="11.42578125" style="1"/>
  </cols>
  <sheetData>
    <row r="1" spans="2:12" ht="4.5" customHeight="1" x14ac:dyDescent="0.2"/>
    <row r="2" spans="2:12" s="103" customFormat="1" ht="53.25" customHeight="1" x14ac:dyDescent="0.25">
      <c r="B2" s="113" t="s">
        <v>242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2" s="6" customFormat="1" ht="24" customHeight="1" x14ac:dyDescent="0.25">
      <c r="B3" s="114" t="s">
        <v>32</v>
      </c>
      <c r="C3" s="114"/>
      <c r="D3" s="114"/>
      <c r="E3" s="114"/>
      <c r="F3" s="114"/>
      <c r="G3" s="114"/>
      <c r="H3" s="114"/>
      <c r="I3" s="114"/>
      <c r="J3" s="114"/>
      <c r="K3" s="114"/>
      <c r="L3" s="73"/>
    </row>
    <row r="4" spans="2:12" s="4" customFormat="1" ht="30" customHeight="1" x14ac:dyDescent="0.25">
      <c r="B4" s="115" t="s">
        <v>244</v>
      </c>
      <c r="C4" s="115"/>
      <c r="D4" s="115"/>
      <c r="E4" s="115"/>
      <c r="F4" s="115"/>
      <c r="G4" s="115"/>
      <c r="H4" s="115"/>
      <c r="I4" s="115"/>
      <c r="J4" s="115"/>
      <c r="K4" s="115"/>
      <c r="L4" s="74"/>
    </row>
    <row r="5" spans="2:12" s="5" customFormat="1" ht="69" customHeight="1" x14ac:dyDescent="0.2">
      <c r="B5" s="100" t="s">
        <v>27</v>
      </c>
      <c r="C5" s="98" t="s">
        <v>28</v>
      </c>
      <c r="D5" s="83" t="s">
        <v>210</v>
      </c>
      <c r="E5" s="2" t="s">
        <v>251</v>
      </c>
      <c r="F5" s="2" t="s">
        <v>239</v>
      </c>
      <c r="G5" s="2" t="s">
        <v>246</v>
      </c>
      <c r="H5" s="22" t="s">
        <v>243</v>
      </c>
      <c r="I5" s="21" t="s">
        <v>240</v>
      </c>
      <c r="J5" s="64" t="s">
        <v>100</v>
      </c>
      <c r="K5" s="64" t="s">
        <v>101</v>
      </c>
      <c r="L5" s="75"/>
    </row>
    <row r="6" spans="2:12" s="70" customFormat="1" ht="21" customHeight="1" x14ac:dyDescent="0.25">
      <c r="B6" s="71" t="s">
        <v>25</v>
      </c>
      <c r="C6" s="71" t="s">
        <v>26</v>
      </c>
      <c r="D6" s="82" t="s">
        <v>216</v>
      </c>
      <c r="E6" s="67">
        <v>560</v>
      </c>
      <c r="F6" s="67"/>
      <c r="G6" s="93">
        <f>SUM(E6:F6)</f>
        <v>560</v>
      </c>
      <c r="H6" s="68">
        <f>100/G21*G6</f>
        <v>46.280991735537192</v>
      </c>
      <c r="I6" s="69">
        <f>I21/100*H6</f>
        <v>44.73057851239669</v>
      </c>
      <c r="J6" s="86">
        <f>H27/100*H6</f>
        <v>27768595.041322317</v>
      </c>
      <c r="K6" s="87">
        <f>J6/3*2</f>
        <v>18512396.694214877</v>
      </c>
      <c r="L6" s="76"/>
    </row>
    <row r="7" spans="2:12" s="70" customFormat="1" ht="21" customHeight="1" x14ac:dyDescent="0.25">
      <c r="B7" s="71" t="s">
        <v>203</v>
      </c>
      <c r="C7" s="71" t="s">
        <v>203</v>
      </c>
      <c r="D7" s="82" t="s">
        <v>217</v>
      </c>
      <c r="E7" s="67">
        <v>150</v>
      </c>
      <c r="F7" s="67"/>
      <c r="G7" s="93">
        <f t="shared" ref="G7:G20" si="0">SUM(E7:F7)</f>
        <v>150</v>
      </c>
      <c r="H7" s="68">
        <f>100/G21*G7</f>
        <v>12.396694214876034</v>
      </c>
      <c r="I7" s="69">
        <f>I21/100*H7</f>
        <v>11.981404958677686</v>
      </c>
      <c r="J7" s="86">
        <f>H27/100*H7</f>
        <v>7438016.52892562</v>
      </c>
      <c r="K7" s="87">
        <f t="shared" ref="K7:K21" si="1">J7/3*2</f>
        <v>4958677.6859504133</v>
      </c>
      <c r="L7" s="76"/>
    </row>
    <row r="8" spans="2:12" s="70" customFormat="1" ht="21" customHeight="1" x14ac:dyDescent="0.25">
      <c r="B8" s="71" t="s">
        <v>247</v>
      </c>
      <c r="C8" s="71" t="s">
        <v>204</v>
      </c>
      <c r="D8" s="82" t="s">
        <v>218</v>
      </c>
      <c r="E8" s="67">
        <v>250</v>
      </c>
      <c r="F8" s="67"/>
      <c r="G8" s="93">
        <f t="shared" si="0"/>
        <v>250</v>
      </c>
      <c r="H8" s="68">
        <f>100/G21*G8</f>
        <v>20.66115702479339</v>
      </c>
      <c r="I8" s="69">
        <f>I21/100*H8</f>
        <v>19.969008264462808</v>
      </c>
      <c r="J8" s="86">
        <f>H27/100*H8</f>
        <v>12396694.214876033</v>
      </c>
      <c r="K8" s="87">
        <f t="shared" si="1"/>
        <v>8264462.8099173559</v>
      </c>
      <c r="L8" s="76"/>
    </row>
    <row r="9" spans="2:12" s="70" customFormat="1" ht="21" customHeight="1" x14ac:dyDescent="0.25">
      <c r="B9" s="71"/>
      <c r="C9" s="71"/>
      <c r="D9" s="82" t="s">
        <v>219</v>
      </c>
      <c r="E9" s="67"/>
      <c r="F9" s="67"/>
      <c r="G9" s="93">
        <f t="shared" si="0"/>
        <v>0</v>
      </c>
      <c r="H9" s="68">
        <f>100/G21*G9</f>
        <v>0</v>
      </c>
      <c r="I9" s="69">
        <f>I21/100*H9</f>
        <v>0</v>
      </c>
      <c r="J9" s="86">
        <f>H27/100*H9</f>
        <v>0</v>
      </c>
      <c r="K9" s="87">
        <f t="shared" si="1"/>
        <v>0</v>
      </c>
      <c r="L9" s="76"/>
    </row>
    <row r="10" spans="2:12" s="70" customFormat="1" ht="21" customHeight="1" x14ac:dyDescent="0.25">
      <c r="B10" s="71" t="s">
        <v>238</v>
      </c>
      <c r="C10" s="71" t="s">
        <v>236</v>
      </c>
      <c r="D10" s="82" t="s">
        <v>220</v>
      </c>
      <c r="E10" s="67">
        <v>250</v>
      </c>
      <c r="F10" s="67"/>
      <c r="G10" s="93">
        <f t="shared" si="0"/>
        <v>250</v>
      </c>
      <c r="H10" s="68">
        <f>100/G21*G10</f>
        <v>20.66115702479339</v>
      </c>
      <c r="I10" s="69">
        <f>I21/100*H10</f>
        <v>19.969008264462808</v>
      </c>
      <c r="J10" s="86">
        <f>H27/100*H10</f>
        <v>12396694.214876033</v>
      </c>
      <c r="K10" s="87">
        <f t="shared" si="1"/>
        <v>8264462.8099173559</v>
      </c>
      <c r="L10" s="76"/>
    </row>
    <row r="11" spans="2:12" s="70" customFormat="1" ht="21" customHeight="1" x14ac:dyDescent="0.25">
      <c r="B11" s="71"/>
      <c r="C11" s="71"/>
      <c r="D11" s="82" t="s">
        <v>221</v>
      </c>
      <c r="E11" s="67"/>
      <c r="F11" s="67"/>
      <c r="G11" s="93">
        <f t="shared" si="0"/>
        <v>0</v>
      </c>
      <c r="H11" s="68">
        <f>100/G21*G11</f>
        <v>0</v>
      </c>
      <c r="I11" s="69">
        <f>I21/100*H11</f>
        <v>0</v>
      </c>
      <c r="J11" s="86">
        <f>H27/100*H11</f>
        <v>0</v>
      </c>
      <c r="K11" s="87">
        <f t="shared" si="1"/>
        <v>0</v>
      </c>
      <c r="L11" s="76"/>
    </row>
    <row r="12" spans="2:12" s="70" customFormat="1" ht="21" customHeight="1" x14ac:dyDescent="0.25">
      <c r="B12" s="71"/>
      <c r="C12" s="71"/>
      <c r="D12" s="82" t="s">
        <v>222</v>
      </c>
      <c r="E12" s="67"/>
      <c r="F12" s="67"/>
      <c r="G12" s="93">
        <f t="shared" si="0"/>
        <v>0</v>
      </c>
      <c r="H12" s="68">
        <f>100/G21*G12</f>
        <v>0</v>
      </c>
      <c r="I12" s="69">
        <f>I21/100*H12</f>
        <v>0</v>
      </c>
      <c r="J12" s="86">
        <f>H27/100*H12</f>
        <v>0</v>
      </c>
      <c r="K12" s="87">
        <f t="shared" si="1"/>
        <v>0</v>
      </c>
      <c r="L12" s="76"/>
    </row>
    <row r="13" spans="2:12" s="70" customFormat="1" ht="21" customHeight="1" x14ac:dyDescent="0.25">
      <c r="B13" s="71"/>
      <c r="C13" s="71"/>
      <c r="D13" s="82" t="s">
        <v>223</v>
      </c>
      <c r="E13" s="67"/>
      <c r="F13" s="67"/>
      <c r="G13" s="93">
        <f t="shared" si="0"/>
        <v>0</v>
      </c>
      <c r="H13" s="68">
        <f>100/G21*G13</f>
        <v>0</v>
      </c>
      <c r="I13" s="69">
        <f>I21/100*H13</f>
        <v>0</v>
      </c>
      <c r="J13" s="86">
        <f>H27/100*H13</f>
        <v>0</v>
      </c>
      <c r="K13" s="87">
        <f t="shared" si="1"/>
        <v>0</v>
      </c>
      <c r="L13" s="76"/>
    </row>
    <row r="14" spans="2:12" s="70" customFormat="1" ht="21" customHeight="1" x14ac:dyDescent="0.25">
      <c r="B14" s="71"/>
      <c r="C14" s="71"/>
      <c r="D14" s="82" t="s">
        <v>224</v>
      </c>
      <c r="E14" s="67"/>
      <c r="F14" s="67"/>
      <c r="G14" s="93">
        <f t="shared" si="0"/>
        <v>0</v>
      </c>
      <c r="H14" s="68">
        <f>100/G21*G14</f>
        <v>0</v>
      </c>
      <c r="I14" s="69">
        <f>I21/100*H14</f>
        <v>0</v>
      </c>
      <c r="J14" s="86">
        <f>H27/100*H14</f>
        <v>0</v>
      </c>
      <c r="K14" s="87">
        <f t="shared" ref="K14:K16" si="2">J14/3*2</f>
        <v>0</v>
      </c>
      <c r="L14" s="76"/>
    </row>
    <row r="15" spans="2:12" s="70" customFormat="1" ht="21" customHeight="1" x14ac:dyDescent="0.25">
      <c r="B15" s="71"/>
      <c r="C15" s="71"/>
      <c r="D15" s="82" t="s">
        <v>225</v>
      </c>
      <c r="E15" s="67"/>
      <c r="F15" s="67"/>
      <c r="G15" s="93">
        <f t="shared" si="0"/>
        <v>0</v>
      </c>
      <c r="H15" s="68">
        <f>100/G21*G15</f>
        <v>0</v>
      </c>
      <c r="I15" s="69">
        <f>I21/100*H15</f>
        <v>0</v>
      </c>
      <c r="J15" s="86">
        <f>H27/100*H15</f>
        <v>0</v>
      </c>
      <c r="K15" s="87">
        <f t="shared" si="2"/>
        <v>0</v>
      </c>
      <c r="L15" s="76"/>
    </row>
    <row r="16" spans="2:12" s="70" customFormat="1" ht="21" customHeight="1" x14ac:dyDescent="0.25">
      <c r="B16" s="71"/>
      <c r="C16" s="71"/>
      <c r="D16" s="82" t="s">
        <v>226</v>
      </c>
      <c r="E16" s="67"/>
      <c r="F16" s="67"/>
      <c r="G16" s="93">
        <f t="shared" si="0"/>
        <v>0</v>
      </c>
      <c r="H16" s="68">
        <f>100/G21*G16</f>
        <v>0</v>
      </c>
      <c r="I16" s="69">
        <f>I21/100*H16</f>
        <v>0</v>
      </c>
      <c r="J16" s="86">
        <f>H27/100*H16</f>
        <v>0</v>
      </c>
      <c r="K16" s="87">
        <f t="shared" si="2"/>
        <v>0</v>
      </c>
      <c r="L16" s="76"/>
    </row>
    <row r="17" spans="2:12" s="70" customFormat="1" ht="21" customHeight="1" x14ac:dyDescent="0.25">
      <c r="B17" s="71"/>
      <c r="C17" s="71"/>
      <c r="D17" s="82" t="s">
        <v>227</v>
      </c>
      <c r="E17" s="67"/>
      <c r="F17" s="67"/>
      <c r="G17" s="93">
        <f t="shared" si="0"/>
        <v>0</v>
      </c>
      <c r="H17" s="68">
        <f>100/G21*G17</f>
        <v>0</v>
      </c>
      <c r="I17" s="69">
        <f>I21/100*H17</f>
        <v>0</v>
      </c>
      <c r="J17" s="86">
        <f>H27/100*H17</f>
        <v>0</v>
      </c>
      <c r="K17" s="87">
        <f>J17/3*2</f>
        <v>0</v>
      </c>
      <c r="L17" s="76"/>
    </row>
    <row r="18" spans="2:12" s="70" customFormat="1" ht="21" customHeight="1" x14ac:dyDescent="0.25">
      <c r="B18" s="71"/>
      <c r="C18" s="71"/>
      <c r="D18" s="82" t="s">
        <v>228</v>
      </c>
      <c r="E18" s="67"/>
      <c r="F18" s="67"/>
      <c r="G18" s="93">
        <f t="shared" si="0"/>
        <v>0</v>
      </c>
      <c r="H18" s="68">
        <f>100/G21*G18</f>
        <v>0</v>
      </c>
      <c r="I18" s="69">
        <f>I21/100*H18</f>
        <v>0</v>
      </c>
      <c r="J18" s="86">
        <f>H27/100*H18</f>
        <v>0</v>
      </c>
      <c r="K18" s="87">
        <f>J18/3*2</f>
        <v>0</v>
      </c>
      <c r="L18" s="76"/>
    </row>
    <row r="19" spans="2:12" s="70" customFormat="1" ht="21" customHeight="1" x14ac:dyDescent="0.25">
      <c r="B19" s="71"/>
      <c r="C19" s="71"/>
      <c r="D19" s="82" t="s">
        <v>229</v>
      </c>
      <c r="E19" s="67"/>
      <c r="F19" s="67"/>
      <c r="G19" s="93">
        <f t="shared" si="0"/>
        <v>0</v>
      </c>
      <c r="H19" s="68">
        <f>100/G21*G19</f>
        <v>0</v>
      </c>
      <c r="I19" s="69">
        <f>I21/100*H19</f>
        <v>0</v>
      </c>
      <c r="J19" s="86">
        <f>H27/100*H19</f>
        <v>0</v>
      </c>
      <c r="K19" s="87">
        <f t="shared" si="1"/>
        <v>0</v>
      </c>
      <c r="L19" s="76"/>
    </row>
    <row r="20" spans="2:12" s="70" customFormat="1" ht="21" customHeight="1" x14ac:dyDescent="0.25">
      <c r="B20" s="71"/>
      <c r="C20" s="71"/>
      <c r="D20" s="82" t="s">
        <v>230</v>
      </c>
      <c r="E20" s="67"/>
      <c r="F20" s="67"/>
      <c r="G20" s="93">
        <f t="shared" si="0"/>
        <v>0</v>
      </c>
      <c r="H20" s="68">
        <f>100/G21*G20</f>
        <v>0</v>
      </c>
      <c r="I20" s="69">
        <f>I21/100*H20</f>
        <v>0</v>
      </c>
      <c r="J20" s="86">
        <f>H27/100*H20</f>
        <v>0</v>
      </c>
      <c r="K20" s="87">
        <f t="shared" si="1"/>
        <v>0</v>
      </c>
      <c r="L20" s="76"/>
    </row>
    <row r="21" spans="2:12" s="72" customFormat="1" ht="18" customHeight="1" x14ac:dyDescent="0.25">
      <c r="B21" s="124" t="s">
        <v>214</v>
      </c>
      <c r="C21" s="125"/>
      <c r="D21" s="126"/>
      <c r="E21" s="99">
        <f>SUM(E6:E20)</f>
        <v>1210</v>
      </c>
      <c r="F21" s="99">
        <f>SUM(F6:F20)</f>
        <v>0</v>
      </c>
      <c r="G21" s="33">
        <f>SUM(G6:G20)</f>
        <v>1210</v>
      </c>
      <c r="H21" s="107">
        <f>SUM(H6:H20)</f>
        <v>100</v>
      </c>
      <c r="I21" s="33">
        <f>'Spiel-Abrechnung'!D49</f>
        <v>96.649999999999991</v>
      </c>
      <c r="J21" s="88">
        <f>SUM(J6:J20)</f>
        <v>60000000</v>
      </c>
      <c r="K21" s="89">
        <f t="shared" si="1"/>
        <v>40000000</v>
      </c>
      <c r="L21" s="77"/>
    </row>
    <row r="22" spans="2:12" ht="15.75" x14ac:dyDescent="0.2">
      <c r="B22" s="119" t="s">
        <v>33</v>
      </c>
      <c r="C22" s="119"/>
      <c r="D22" s="119"/>
      <c r="E22" s="119"/>
      <c r="F22" s="119"/>
      <c r="G22" s="34">
        <f>'Spiel-Abrechnung'!C49</f>
        <v>693</v>
      </c>
      <c r="H22" s="117" t="s">
        <v>215</v>
      </c>
      <c r="I22" s="118"/>
      <c r="J22" s="118"/>
      <c r="K22" s="118"/>
    </row>
    <row r="23" spans="2:12" s="45" customFormat="1" ht="15" customHeight="1" x14ac:dyDescent="0.25">
      <c r="B23" s="120" t="s">
        <v>211</v>
      </c>
      <c r="C23" s="120"/>
      <c r="D23" s="120"/>
      <c r="E23" s="120"/>
      <c r="F23" s="120"/>
      <c r="G23" s="33">
        <f>G21-G22</f>
        <v>517</v>
      </c>
      <c r="H23" s="91" t="s">
        <v>94</v>
      </c>
      <c r="I23" s="66"/>
      <c r="J23" s="102" t="s">
        <v>237</v>
      </c>
      <c r="K23" s="92">
        <v>40327</v>
      </c>
      <c r="L23" s="3"/>
    </row>
    <row r="24" spans="2:12" s="96" customFormat="1" ht="15" customHeight="1" x14ac:dyDescent="0.25">
      <c r="B24" s="120" t="s">
        <v>213</v>
      </c>
      <c r="C24" s="120"/>
      <c r="D24" s="120"/>
      <c r="E24" s="120"/>
      <c r="F24" s="120"/>
      <c r="G24" s="104">
        <v>10</v>
      </c>
      <c r="H24" s="105">
        <f>G23/100*G24</f>
        <v>51.7</v>
      </c>
      <c r="I24" s="122" t="s">
        <v>254</v>
      </c>
      <c r="J24" s="123"/>
      <c r="K24" s="123"/>
    </row>
    <row r="25" spans="2:12" s="96" customFormat="1" ht="15" customHeight="1" x14ac:dyDescent="0.25">
      <c r="B25" s="120" t="s">
        <v>213</v>
      </c>
      <c r="C25" s="120"/>
      <c r="D25" s="120"/>
      <c r="E25" s="120"/>
      <c r="F25" s="120"/>
      <c r="G25" s="104">
        <v>15</v>
      </c>
      <c r="H25" s="105">
        <f>G23/100*G25</f>
        <v>77.55</v>
      </c>
      <c r="I25" s="122" t="s">
        <v>255</v>
      </c>
      <c r="J25" s="123"/>
      <c r="K25" s="123"/>
    </row>
    <row r="26" spans="2:12" s="96" customFormat="1" ht="15" customHeight="1" x14ac:dyDescent="0.25">
      <c r="B26" s="120" t="s">
        <v>213</v>
      </c>
      <c r="C26" s="120"/>
      <c r="D26" s="120"/>
      <c r="E26" s="120"/>
      <c r="F26" s="120"/>
      <c r="G26" s="106">
        <v>20</v>
      </c>
      <c r="H26" s="105">
        <f>G23/100*G26</f>
        <v>103.4</v>
      </c>
      <c r="I26" s="122" t="s">
        <v>233</v>
      </c>
      <c r="J26" s="123"/>
      <c r="K26" s="123"/>
    </row>
    <row r="27" spans="2:12" s="70" customFormat="1" ht="15.75" x14ac:dyDescent="0.25">
      <c r="B27" s="121" t="s">
        <v>249</v>
      </c>
      <c r="C27" s="121"/>
      <c r="D27" s="121"/>
      <c r="E27" s="121"/>
      <c r="F27" s="121"/>
      <c r="G27" s="121"/>
      <c r="H27" s="116">
        <v>60000000</v>
      </c>
      <c r="I27" s="116"/>
      <c r="J27" s="94" t="s">
        <v>253</v>
      </c>
      <c r="K27" s="95"/>
      <c r="L27" s="76"/>
    </row>
  </sheetData>
  <mergeCells count="15">
    <mergeCell ref="B2:K2"/>
    <mergeCell ref="B3:K3"/>
    <mergeCell ref="B4:K4"/>
    <mergeCell ref="H27:I27"/>
    <mergeCell ref="H22:K22"/>
    <mergeCell ref="B22:F22"/>
    <mergeCell ref="B23:F23"/>
    <mergeCell ref="B24:F24"/>
    <mergeCell ref="B25:F25"/>
    <mergeCell ref="B26:F26"/>
    <mergeCell ref="B27:G27"/>
    <mergeCell ref="I24:K24"/>
    <mergeCell ref="I25:K25"/>
    <mergeCell ref="I26:K26"/>
    <mergeCell ref="B21:D21"/>
  </mergeCells>
  <pageMargins left="0.19685039370078741" right="3.937007874015748E-2" top="0.19685039370078741" bottom="0.19685039370078741" header="0.31496062992125984" footer="0.31496062992125984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topLeftCell="A5" zoomScale="80" zoomScaleNormal="80" workbookViewId="0">
      <selection activeCell="N41" sqref="N41"/>
    </sheetView>
  </sheetViews>
  <sheetFormatPr baseColWidth="10" defaultRowHeight="15" x14ac:dyDescent="0.25"/>
  <cols>
    <col min="1" max="1" width="3.28515625" style="10" customWidth="1"/>
    <col min="2" max="2" width="32.140625" style="23" customWidth="1"/>
    <col min="3" max="3" width="14.28515625" style="7" customWidth="1"/>
    <col min="4" max="4" width="14.28515625" style="8" customWidth="1"/>
    <col min="5" max="5" width="14.28515625" style="9" customWidth="1"/>
    <col min="6" max="6" width="14.28515625" style="25" customWidth="1"/>
    <col min="7" max="9" width="14.28515625" style="43" customWidth="1"/>
    <col min="10" max="12" width="11.42578125" style="36"/>
    <col min="13" max="14" width="11.42578125" style="10"/>
    <col min="15" max="15" width="11.42578125" style="36"/>
    <col min="16" max="16384" width="11.42578125" style="10"/>
  </cols>
  <sheetData>
    <row r="1" spans="2:15" ht="4.5" customHeight="1" x14ac:dyDescent="0.25"/>
    <row r="2" spans="2:15" s="6" customFormat="1" ht="19.5" customHeight="1" x14ac:dyDescent="0.25">
      <c r="B2" s="129" t="s">
        <v>32</v>
      </c>
      <c r="C2" s="130"/>
      <c r="D2" s="130"/>
      <c r="E2" s="130"/>
      <c r="F2" s="130"/>
      <c r="G2" s="130"/>
      <c r="H2" s="130"/>
      <c r="I2" s="130"/>
    </row>
    <row r="3" spans="2:15" ht="4.5" customHeight="1" x14ac:dyDescent="0.25"/>
    <row r="4" spans="2:15" s="11" customFormat="1" ht="23.25" customHeight="1" x14ac:dyDescent="0.25">
      <c r="B4" s="131" t="s">
        <v>99</v>
      </c>
      <c r="C4" s="132"/>
      <c r="D4" s="133" t="s">
        <v>235</v>
      </c>
      <c r="E4" s="134"/>
      <c r="F4" s="134"/>
      <c r="G4" s="135" t="s">
        <v>250</v>
      </c>
      <c r="H4" s="136"/>
      <c r="I4" s="136"/>
      <c r="J4" s="65"/>
      <c r="K4" s="65"/>
      <c r="L4" s="65"/>
      <c r="O4" s="65"/>
    </row>
    <row r="5" spans="2:15" s="11" customFormat="1" ht="21" customHeight="1" x14ac:dyDescent="0.25">
      <c r="B5" s="17" t="s">
        <v>201</v>
      </c>
      <c r="C5" s="90">
        <f>Leute!G21</f>
        <v>1210</v>
      </c>
      <c r="D5" s="134"/>
      <c r="E5" s="134"/>
      <c r="F5" s="134"/>
      <c r="G5" s="136"/>
      <c r="H5" s="136"/>
      <c r="I5" s="136"/>
      <c r="J5" s="65"/>
      <c r="K5" s="65"/>
      <c r="L5" s="65"/>
      <c r="O5" s="65"/>
    </row>
    <row r="6" spans="2:15" s="30" customFormat="1" ht="43.5" customHeight="1" x14ac:dyDescent="0.25">
      <c r="B6" s="31" t="s">
        <v>231</v>
      </c>
      <c r="C6" s="27" t="s">
        <v>96</v>
      </c>
      <c r="D6" s="28" t="s">
        <v>30</v>
      </c>
      <c r="E6" s="29" t="s">
        <v>97</v>
      </c>
      <c r="F6" s="32" t="s">
        <v>248</v>
      </c>
      <c r="G6" s="42" t="s">
        <v>29</v>
      </c>
      <c r="H6" s="42" t="s">
        <v>29</v>
      </c>
      <c r="I6" s="42" t="s">
        <v>29</v>
      </c>
      <c r="J6" s="78"/>
      <c r="K6" s="78"/>
      <c r="L6" s="78"/>
      <c r="O6" s="78"/>
    </row>
    <row r="7" spans="2:15" ht="10.5" customHeight="1" x14ac:dyDescent="0.25">
      <c r="B7" s="24" t="s">
        <v>234</v>
      </c>
      <c r="C7" s="12">
        <v>140</v>
      </c>
      <c r="D7" s="13">
        <v>47.6</v>
      </c>
      <c r="E7" s="14">
        <f>C7-D7</f>
        <v>92.4</v>
      </c>
      <c r="F7" s="26">
        <f>100/C7*D7</f>
        <v>34</v>
      </c>
      <c r="G7" s="44" t="s">
        <v>116</v>
      </c>
      <c r="H7" s="44" t="s">
        <v>116</v>
      </c>
      <c r="I7" s="44" t="s">
        <v>116</v>
      </c>
      <c r="N7" s="10" t="s">
        <v>103</v>
      </c>
    </row>
    <row r="8" spans="2:15" ht="10.5" customHeight="1" x14ac:dyDescent="0.25">
      <c r="B8" s="24">
        <v>43466</v>
      </c>
      <c r="C8" s="12">
        <v>49</v>
      </c>
      <c r="D8" s="13">
        <v>0</v>
      </c>
      <c r="E8" s="14">
        <f>C8-D8</f>
        <v>49</v>
      </c>
      <c r="F8" s="26">
        <f>100/C8*D8</f>
        <v>0</v>
      </c>
      <c r="G8" s="44" t="s">
        <v>208</v>
      </c>
      <c r="H8" s="44" t="s">
        <v>208</v>
      </c>
      <c r="I8" s="44" t="s">
        <v>208</v>
      </c>
    </row>
    <row r="9" spans="2:15" ht="10.5" customHeight="1" x14ac:dyDescent="0.25">
      <c r="B9" s="24">
        <v>43497</v>
      </c>
      <c r="C9" s="12">
        <v>84</v>
      </c>
      <c r="D9" s="13">
        <v>0</v>
      </c>
      <c r="E9" s="14">
        <f t="shared" ref="E9:E48" si="0">C9-D9</f>
        <v>84</v>
      </c>
      <c r="F9" s="26">
        <f t="shared" ref="F9:F49" si="1">100/C9*D9</f>
        <v>0</v>
      </c>
      <c r="G9" s="44" t="s">
        <v>206</v>
      </c>
      <c r="H9" s="44" t="s">
        <v>207</v>
      </c>
      <c r="I9" s="44" t="s">
        <v>205</v>
      </c>
    </row>
    <row r="10" spans="2:15" ht="10.5" customHeight="1" x14ac:dyDescent="0.25">
      <c r="B10" s="24">
        <v>43501</v>
      </c>
      <c r="C10" s="12">
        <v>84</v>
      </c>
      <c r="D10" s="13">
        <v>12.9</v>
      </c>
      <c r="E10" s="14">
        <f t="shared" si="0"/>
        <v>71.099999999999994</v>
      </c>
      <c r="F10" s="26">
        <f t="shared" si="1"/>
        <v>15.357142857142858</v>
      </c>
      <c r="G10" s="44" t="s">
        <v>206</v>
      </c>
      <c r="H10" s="44" t="s">
        <v>207</v>
      </c>
      <c r="I10" s="44" t="s">
        <v>205</v>
      </c>
    </row>
    <row r="11" spans="2:15" ht="10.5" customHeight="1" x14ac:dyDescent="0.25">
      <c r="B11" s="24">
        <v>43504</v>
      </c>
      <c r="C11" s="12">
        <v>73.5</v>
      </c>
      <c r="D11" s="13">
        <v>0</v>
      </c>
      <c r="E11" s="14">
        <f t="shared" si="0"/>
        <v>73.5</v>
      </c>
      <c r="F11" s="26">
        <f t="shared" si="1"/>
        <v>0</v>
      </c>
      <c r="G11" s="44" t="s">
        <v>7</v>
      </c>
      <c r="H11" s="44"/>
      <c r="I11" s="44"/>
    </row>
    <row r="12" spans="2:15" ht="10.5" customHeight="1" x14ac:dyDescent="0.25">
      <c r="B12" s="24">
        <v>43508</v>
      </c>
      <c r="C12" s="12">
        <v>84</v>
      </c>
      <c r="D12" s="13">
        <v>17.100000000000001</v>
      </c>
      <c r="E12" s="14">
        <f t="shared" si="0"/>
        <v>66.900000000000006</v>
      </c>
      <c r="F12" s="26">
        <f t="shared" si="1"/>
        <v>20.357142857142858</v>
      </c>
      <c r="G12" s="44" t="s">
        <v>206</v>
      </c>
      <c r="H12" s="44" t="s">
        <v>207</v>
      </c>
      <c r="I12" s="44" t="s">
        <v>205</v>
      </c>
    </row>
    <row r="13" spans="2:15" ht="10.5" customHeight="1" x14ac:dyDescent="0.25">
      <c r="B13" s="24">
        <v>43511</v>
      </c>
      <c r="C13" s="12">
        <v>87.5</v>
      </c>
      <c r="D13" s="13">
        <v>0</v>
      </c>
      <c r="E13" s="14">
        <f t="shared" si="0"/>
        <v>87.5</v>
      </c>
      <c r="F13" s="26">
        <f t="shared" si="1"/>
        <v>0</v>
      </c>
      <c r="G13" s="44" t="s">
        <v>209</v>
      </c>
      <c r="H13" s="44" t="s">
        <v>2</v>
      </c>
      <c r="I13" s="44" t="s">
        <v>5</v>
      </c>
    </row>
    <row r="14" spans="2:15" ht="10.5" customHeight="1" x14ac:dyDescent="0.25">
      <c r="B14" s="24" t="s">
        <v>212</v>
      </c>
      <c r="C14" s="12">
        <v>77</v>
      </c>
      <c r="D14" s="13">
        <v>19.05</v>
      </c>
      <c r="E14" s="14">
        <f t="shared" si="0"/>
        <v>57.95</v>
      </c>
      <c r="F14" s="26">
        <f t="shared" si="1"/>
        <v>24.740259740259742</v>
      </c>
      <c r="G14" s="44" t="s">
        <v>209</v>
      </c>
      <c r="H14" s="44" t="s">
        <v>5</v>
      </c>
      <c r="I14" s="44"/>
      <c r="K14" s="79"/>
      <c r="L14" s="79"/>
      <c r="M14" s="80"/>
      <c r="N14" s="80"/>
    </row>
    <row r="15" spans="2:15" ht="10.5" customHeight="1" x14ac:dyDescent="0.25">
      <c r="B15" s="24">
        <v>43539</v>
      </c>
      <c r="C15" s="12">
        <v>14</v>
      </c>
      <c r="D15" s="13">
        <v>0</v>
      </c>
      <c r="E15" s="14">
        <f t="shared" si="0"/>
        <v>14</v>
      </c>
      <c r="F15" s="26">
        <f t="shared" si="1"/>
        <v>0</v>
      </c>
      <c r="G15" s="44" t="s">
        <v>205</v>
      </c>
      <c r="H15" s="44"/>
      <c r="I15" s="44"/>
      <c r="K15" s="79"/>
      <c r="L15" s="79"/>
      <c r="M15" s="80"/>
      <c r="N15" s="80"/>
    </row>
    <row r="16" spans="2:15" ht="10.5" customHeight="1" x14ac:dyDescent="0.25">
      <c r="B16" s="24"/>
      <c r="C16" s="12"/>
      <c r="D16" s="13"/>
      <c r="E16" s="14">
        <f t="shared" si="0"/>
        <v>0</v>
      </c>
      <c r="F16" s="26" t="e">
        <f t="shared" si="1"/>
        <v>#DIV/0!</v>
      </c>
      <c r="G16" s="44"/>
      <c r="H16" s="44"/>
      <c r="I16" s="44"/>
      <c r="K16" s="79"/>
      <c r="L16" s="79"/>
      <c r="M16" s="80"/>
      <c r="N16" s="80"/>
    </row>
    <row r="17" spans="2:14" ht="10.5" customHeight="1" x14ac:dyDescent="0.25">
      <c r="B17" s="24"/>
      <c r="C17" s="12"/>
      <c r="D17" s="13"/>
      <c r="E17" s="14">
        <f t="shared" si="0"/>
        <v>0</v>
      </c>
      <c r="F17" s="26" t="e">
        <f t="shared" si="1"/>
        <v>#DIV/0!</v>
      </c>
      <c r="G17" s="44"/>
      <c r="H17" s="44"/>
      <c r="I17" s="44"/>
      <c r="K17" s="79"/>
      <c r="L17" s="79"/>
      <c r="M17" s="80"/>
      <c r="N17" s="80"/>
    </row>
    <row r="18" spans="2:14" ht="10.5" customHeight="1" x14ac:dyDescent="0.25">
      <c r="B18" s="24"/>
      <c r="C18" s="12"/>
      <c r="D18" s="13"/>
      <c r="E18" s="14">
        <f t="shared" si="0"/>
        <v>0</v>
      </c>
      <c r="F18" s="26" t="e">
        <f t="shared" si="1"/>
        <v>#DIV/0!</v>
      </c>
      <c r="G18" s="44"/>
      <c r="H18" s="44"/>
      <c r="I18" s="44"/>
      <c r="K18" s="79"/>
      <c r="L18" s="79"/>
      <c r="M18" s="80"/>
      <c r="N18" s="80"/>
    </row>
    <row r="19" spans="2:14" ht="10.5" customHeight="1" x14ac:dyDescent="0.25">
      <c r="B19" s="24"/>
      <c r="C19" s="12"/>
      <c r="D19" s="13"/>
      <c r="E19" s="14">
        <f t="shared" si="0"/>
        <v>0</v>
      </c>
      <c r="F19" s="26" t="e">
        <f t="shared" si="1"/>
        <v>#DIV/0!</v>
      </c>
      <c r="G19" s="44"/>
      <c r="H19" s="44"/>
      <c r="I19" s="44"/>
      <c r="K19" s="79"/>
      <c r="N19" s="80"/>
    </row>
    <row r="20" spans="2:14" ht="10.5" customHeight="1" x14ac:dyDescent="0.25">
      <c r="B20" s="24"/>
      <c r="C20" s="12"/>
      <c r="D20" s="13"/>
      <c r="E20" s="14">
        <f t="shared" si="0"/>
        <v>0</v>
      </c>
      <c r="F20" s="26" t="e">
        <f t="shared" si="1"/>
        <v>#DIV/0!</v>
      </c>
      <c r="G20" s="44"/>
      <c r="H20" s="44"/>
      <c r="I20" s="44"/>
      <c r="K20" s="79"/>
      <c r="N20" s="80"/>
    </row>
    <row r="21" spans="2:14" ht="10.5" customHeight="1" x14ac:dyDescent="0.25">
      <c r="B21" s="24"/>
      <c r="C21" s="12"/>
      <c r="D21" s="13"/>
      <c r="E21" s="14">
        <f t="shared" si="0"/>
        <v>0</v>
      </c>
      <c r="F21" s="26" t="e">
        <f t="shared" si="1"/>
        <v>#DIV/0!</v>
      </c>
      <c r="G21" s="44"/>
      <c r="H21" s="44"/>
      <c r="I21" s="44"/>
      <c r="K21" s="79"/>
      <c r="M21" s="80"/>
      <c r="N21" s="80"/>
    </row>
    <row r="22" spans="2:14" ht="10.5" customHeight="1" x14ac:dyDescent="0.25">
      <c r="B22" s="24"/>
      <c r="C22" s="12"/>
      <c r="D22" s="13"/>
      <c r="E22" s="14">
        <f t="shared" si="0"/>
        <v>0</v>
      </c>
      <c r="F22" s="26" t="e">
        <f t="shared" si="1"/>
        <v>#DIV/0!</v>
      </c>
      <c r="G22" s="44"/>
      <c r="H22" s="44"/>
      <c r="I22" s="44"/>
      <c r="K22" s="79"/>
      <c r="L22" s="79"/>
      <c r="M22" s="80"/>
      <c r="N22" s="80"/>
    </row>
    <row r="23" spans="2:14" ht="10.5" customHeight="1" x14ac:dyDescent="0.25">
      <c r="B23" s="24"/>
      <c r="C23" s="12"/>
      <c r="D23" s="13"/>
      <c r="E23" s="14">
        <f t="shared" si="0"/>
        <v>0</v>
      </c>
      <c r="F23" s="26" t="e">
        <f t="shared" si="1"/>
        <v>#DIV/0!</v>
      </c>
      <c r="G23" s="44"/>
      <c r="H23" s="44"/>
      <c r="I23" s="44"/>
      <c r="K23" s="79"/>
      <c r="L23" s="79"/>
      <c r="M23" s="80"/>
      <c r="N23" s="80"/>
    </row>
    <row r="24" spans="2:14" ht="10.5" customHeight="1" x14ac:dyDescent="0.25">
      <c r="B24" s="24"/>
      <c r="C24" s="12"/>
      <c r="D24" s="13"/>
      <c r="E24" s="14">
        <f t="shared" si="0"/>
        <v>0</v>
      </c>
      <c r="F24" s="26" t="e">
        <f t="shared" si="1"/>
        <v>#DIV/0!</v>
      </c>
      <c r="G24" s="44"/>
      <c r="H24" s="44"/>
      <c r="I24" s="44"/>
      <c r="K24" s="79"/>
      <c r="L24" s="79"/>
      <c r="M24" s="80"/>
      <c r="N24" s="80"/>
    </row>
    <row r="25" spans="2:14" ht="10.5" customHeight="1" x14ac:dyDescent="0.25">
      <c r="B25" s="24"/>
      <c r="C25" s="12"/>
      <c r="D25" s="13"/>
      <c r="E25" s="14">
        <f t="shared" si="0"/>
        <v>0</v>
      </c>
      <c r="F25" s="26" t="e">
        <f t="shared" si="1"/>
        <v>#DIV/0!</v>
      </c>
      <c r="G25" s="44"/>
      <c r="H25" s="44"/>
      <c r="I25" s="44"/>
      <c r="K25" s="79"/>
      <c r="L25" s="79"/>
      <c r="M25" s="80"/>
      <c r="N25" s="80"/>
    </row>
    <row r="26" spans="2:14" ht="10.5" customHeight="1" x14ac:dyDescent="0.25">
      <c r="B26" s="24"/>
      <c r="C26" s="12"/>
      <c r="D26" s="13"/>
      <c r="E26" s="14">
        <f t="shared" si="0"/>
        <v>0</v>
      </c>
      <c r="F26" s="26" t="e">
        <f t="shared" si="1"/>
        <v>#DIV/0!</v>
      </c>
      <c r="G26" s="44"/>
      <c r="H26" s="44"/>
      <c r="I26" s="44"/>
      <c r="K26" s="79"/>
      <c r="L26" s="79"/>
      <c r="M26" s="80"/>
      <c r="N26" s="80"/>
    </row>
    <row r="27" spans="2:14" ht="10.5" customHeight="1" x14ac:dyDescent="0.25">
      <c r="B27" s="24"/>
      <c r="C27" s="12"/>
      <c r="D27" s="13"/>
      <c r="E27" s="14">
        <f t="shared" si="0"/>
        <v>0</v>
      </c>
      <c r="F27" s="26" t="e">
        <f t="shared" si="1"/>
        <v>#DIV/0!</v>
      </c>
      <c r="G27" s="44"/>
      <c r="H27" s="44"/>
      <c r="I27" s="44"/>
      <c r="K27" s="79"/>
      <c r="L27" s="79"/>
      <c r="M27" s="80"/>
      <c r="N27" s="80"/>
    </row>
    <row r="28" spans="2:14" ht="10.5" customHeight="1" x14ac:dyDescent="0.25">
      <c r="B28" s="24"/>
      <c r="C28" s="12"/>
      <c r="D28" s="13"/>
      <c r="E28" s="14">
        <f t="shared" si="0"/>
        <v>0</v>
      </c>
      <c r="F28" s="26" t="e">
        <f t="shared" si="1"/>
        <v>#DIV/0!</v>
      </c>
      <c r="G28" s="44"/>
      <c r="H28" s="44"/>
      <c r="I28" s="44"/>
      <c r="K28" s="79"/>
      <c r="L28" s="79"/>
      <c r="M28" s="80"/>
      <c r="N28" s="80"/>
    </row>
    <row r="29" spans="2:14" ht="10.5" customHeight="1" x14ac:dyDescent="0.25">
      <c r="B29" s="24"/>
      <c r="C29" s="12"/>
      <c r="D29" s="13"/>
      <c r="E29" s="14">
        <f t="shared" si="0"/>
        <v>0</v>
      </c>
      <c r="F29" s="26" t="e">
        <f t="shared" si="1"/>
        <v>#DIV/0!</v>
      </c>
      <c r="G29" s="44"/>
      <c r="H29" s="44"/>
      <c r="I29" s="44"/>
      <c r="K29" s="79"/>
      <c r="L29" s="79"/>
      <c r="M29" s="80"/>
      <c r="N29" s="80"/>
    </row>
    <row r="30" spans="2:14" ht="10.5" customHeight="1" x14ac:dyDescent="0.25">
      <c r="B30" s="24"/>
      <c r="C30" s="12"/>
      <c r="D30" s="13"/>
      <c r="E30" s="14">
        <f t="shared" si="0"/>
        <v>0</v>
      </c>
      <c r="F30" s="26" t="e">
        <f t="shared" si="1"/>
        <v>#DIV/0!</v>
      </c>
      <c r="G30" s="44"/>
      <c r="H30" s="44"/>
      <c r="I30" s="44"/>
      <c r="K30" s="79"/>
      <c r="L30" s="79"/>
      <c r="M30" s="80"/>
      <c r="N30" s="80"/>
    </row>
    <row r="31" spans="2:14" ht="10.5" customHeight="1" x14ac:dyDescent="0.25">
      <c r="B31" s="24"/>
      <c r="C31" s="12"/>
      <c r="D31" s="13"/>
      <c r="E31" s="14">
        <f t="shared" si="0"/>
        <v>0</v>
      </c>
      <c r="F31" s="26" t="e">
        <f t="shared" si="1"/>
        <v>#DIV/0!</v>
      </c>
      <c r="G31" s="44"/>
      <c r="H31" s="44"/>
      <c r="I31" s="44"/>
      <c r="K31" s="79"/>
      <c r="L31" s="79"/>
      <c r="M31" s="80"/>
      <c r="N31" s="80"/>
    </row>
    <row r="32" spans="2:14" ht="10.5" customHeight="1" x14ac:dyDescent="0.25">
      <c r="B32" s="24"/>
      <c r="C32" s="12"/>
      <c r="D32" s="13"/>
      <c r="E32" s="14">
        <f t="shared" si="0"/>
        <v>0</v>
      </c>
      <c r="F32" s="26" t="e">
        <f t="shared" si="1"/>
        <v>#DIV/0!</v>
      </c>
      <c r="G32" s="44"/>
      <c r="H32" s="44"/>
      <c r="I32" s="44"/>
      <c r="K32" s="79"/>
      <c r="L32" s="79"/>
      <c r="M32" s="80"/>
      <c r="N32" s="80"/>
    </row>
    <row r="33" spans="2:14" ht="10.5" customHeight="1" x14ac:dyDescent="0.25">
      <c r="B33" s="24"/>
      <c r="C33" s="12"/>
      <c r="D33" s="13"/>
      <c r="E33" s="14">
        <f t="shared" si="0"/>
        <v>0</v>
      </c>
      <c r="F33" s="26" t="e">
        <f t="shared" si="1"/>
        <v>#DIV/0!</v>
      </c>
      <c r="G33" s="44"/>
      <c r="H33" s="44"/>
      <c r="I33" s="44"/>
      <c r="K33" s="79"/>
      <c r="L33" s="79"/>
      <c r="M33" s="80"/>
      <c r="N33" s="80"/>
    </row>
    <row r="34" spans="2:14" ht="10.5" customHeight="1" x14ac:dyDescent="0.25">
      <c r="B34" s="24"/>
      <c r="C34" s="12"/>
      <c r="D34" s="13"/>
      <c r="E34" s="14">
        <f t="shared" si="0"/>
        <v>0</v>
      </c>
      <c r="F34" s="26" t="e">
        <f t="shared" si="1"/>
        <v>#DIV/0!</v>
      </c>
      <c r="G34" s="44"/>
      <c r="H34" s="44"/>
      <c r="I34" s="44"/>
      <c r="K34" s="79"/>
      <c r="L34" s="79"/>
      <c r="M34" s="80"/>
      <c r="N34" s="80"/>
    </row>
    <row r="35" spans="2:14" ht="10.5" customHeight="1" x14ac:dyDescent="0.25">
      <c r="B35" s="24"/>
      <c r="C35" s="12"/>
      <c r="D35" s="13"/>
      <c r="E35" s="14">
        <f t="shared" si="0"/>
        <v>0</v>
      </c>
      <c r="F35" s="26" t="e">
        <f t="shared" si="1"/>
        <v>#DIV/0!</v>
      </c>
      <c r="G35" s="44"/>
      <c r="H35" s="44"/>
      <c r="I35" s="44"/>
      <c r="K35" s="79"/>
      <c r="L35" s="79"/>
      <c r="M35" s="80"/>
      <c r="N35" s="80"/>
    </row>
    <row r="36" spans="2:14" ht="10.5" customHeight="1" x14ac:dyDescent="0.25">
      <c r="B36" s="24"/>
      <c r="C36" s="12"/>
      <c r="D36" s="13"/>
      <c r="E36" s="14">
        <f t="shared" si="0"/>
        <v>0</v>
      </c>
      <c r="F36" s="26" t="e">
        <f t="shared" si="1"/>
        <v>#DIV/0!</v>
      </c>
      <c r="G36" s="44"/>
      <c r="H36" s="44"/>
      <c r="I36" s="44"/>
      <c r="K36" s="79"/>
      <c r="L36" s="79"/>
      <c r="M36" s="80"/>
      <c r="N36" s="80"/>
    </row>
    <row r="37" spans="2:14" ht="10.5" customHeight="1" x14ac:dyDescent="0.25">
      <c r="B37" s="24"/>
      <c r="C37" s="12"/>
      <c r="D37" s="13"/>
      <c r="E37" s="14">
        <f t="shared" si="0"/>
        <v>0</v>
      </c>
      <c r="F37" s="26" t="e">
        <f t="shared" si="1"/>
        <v>#DIV/0!</v>
      </c>
      <c r="G37" s="44"/>
      <c r="H37" s="44"/>
      <c r="I37" s="44"/>
      <c r="K37" s="79"/>
      <c r="L37" s="79"/>
      <c r="M37" s="80"/>
      <c r="N37" s="80"/>
    </row>
    <row r="38" spans="2:14" ht="10.5" customHeight="1" x14ac:dyDescent="0.25">
      <c r="B38" s="24"/>
      <c r="C38" s="12"/>
      <c r="D38" s="13"/>
      <c r="E38" s="14">
        <f t="shared" si="0"/>
        <v>0</v>
      </c>
      <c r="F38" s="26" t="e">
        <f t="shared" si="1"/>
        <v>#DIV/0!</v>
      </c>
      <c r="G38" s="44"/>
      <c r="H38" s="44"/>
      <c r="I38" s="44"/>
      <c r="K38" s="79"/>
      <c r="L38" s="79"/>
      <c r="M38" s="80"/>
      <c r="N38" s="80"/>
    </row>
    <row r="39" spans="2:14" ht="10.5" customHeight="1" x14ac:dyDescent="0.25">
      <c r="B39" s="24"/>
      <c r="C39" s="12"/>
      <c r="D39" s="13"/>
      <c r="E39" s="14">
        <f t="shared" si="0"/>
        <v>0</v>
      </c>
      <c r="F39" s="26" t="e">
        <f t="shared" si="1"/>
        <v>#DIV/0!</v>
      </c>
      <c r="G39" s="44"/>
      <c r="H39" s="44"/>
      <c r="I39" s="44"/>
      <c r="K39" s="79"/>
      <c r="L39" s="79"/>
      <c r="M39" s="80"/>
      <c r="N39" s="80"/>
    </row>
    <row r="40" spans="2:14" ht="10.5" customHeight="1" x14ac:dyDescent="0.25">
      <c r="B40" s="24"/>
      <c r="C40" s="12"/>
      <c r="D40" s="13"/>
      <c r="E40" s="14">
        <f t="shared" si="0"/>
        <v>0</v>
      </c>
      <c r="F40" s="26" t="e">
        <f t="shared" si="1"/>
        <v>#DIV/0!</v>
      </c>
      <c r="G40" s="44"/>
      <c r="H40" s="44"/>
      <c r="I40" s="44"/>
      <c r="K40" s="79"/>
      <c r="L40" s="79"/>
      <c r="M40" s="80"/>
      <c r="N40" s="80"/>
    </row>
    <row r="41" spans="2:14" ht="10.5" customHeight="1" x14ac:dyDescent="0.25">
      <c r="B41" s="24"/>
      <c r="C41" s="12"/>
      <c r="D41" s="13"/>
      <c r="E41" s="14">
        <f t="shared" si="0"/>
        <v>0</v>
      </c>
      <c r="F41" s="26" t="e">
        <f t="shared" si="1"/>
        <v>#DIV/0!</v>
      </c>
      <c r="G41" s="44"/>
      <c r="H41" s="44"/>
      <c r="I41" s="44"/>
      <c r="K41" s="79"/>
      <c r="L41" s="79"/>
      <c r="M41" s="80"/>
      <c r="N41" s="80"/>
    </row>
    <row r="42" spans="2:14" ht="10.5" customHeight="1" x14ac:dyDescent="0.25">
      <c r="B42" s="24"/>
      <c r="C42" s="12"/>
      <c r="D42" s="13"/>
      <c r="E42" s="14">
        <f t="shared" si="0"/>
        <v>0</v>
      </c>
      <c r="F42" s="26" t="e">
        <f t="shared" si="1"/>
        <v>#DIV/0!</v>
      </c>
      <c r="G42" s="44"/>
      <c r="H42" s="44"/>
      <c r="I42" s="44"/>
      <c r="K42" s="79"/>
      <c r="L42" s="79"/>
      <c r="M42" s="80"/>
      <c r="N42" s="80"/>
    </row>
    <row r="43" spans="2:14" ht="10.5" customHeight="1" x14ac:dyDescent="0.25">
      <c r="B43" s="24"/>
      <c r="C43" s="12"/>
      <c r="D43" s="13"/>
      <c r="E43" s="14">
        <f t="shared" si="0"/>
        <v>0</v>
      </c>
      <c r="F43" s="26" t="e">
        <f t="shared" si="1"/>
        <v>#DIV/0!</v>
      </c>
      <c r="G43" s="44"/>
      <c r="H43" s="44"/>
      <c r="I43" s="44"/>
    </row>
    <row r="44" spans="2:14" ht="10.5" customHeight="1" x14ac:dyDescent="0.25">
      <c r="B44" s="24"/>
      <c r="C44" s="12"/>
      <c r="D44" s="13"/>
      <c r="E44" s="14">
        <f t="shared" si="0"/>
        <v>0</v>
      </c>
      <c r="F44" s="26" t="e">
        <f t="shared" si="1"/>
        <v>#DIV/0!</v>
      </c>
      <c r="G44" s="44"/>
      <c r="H44" s="44"/>
      <c r="I44" s="44"/>
    </row>
    <row r="45" spans="2:14" ht="10.5" customHeight="1" x14ac:dyDescent="0.25">
      <c r="B45" s="24"/>
      <c r="C45" s="12"/>
      <c r="D45" s="13"/>
      <c r="E45" s="14">
        <f t="shared" si="0"/>
        <v>0</v>
      </c>
      <c r="F45" s="26" t="e">
        <f t="shared" si="1"/>
        <v>#DIV/0!</v>
      </c>
      <c r="G45" s="44"/>
      <c r="H45" s="44"/>
      <c r="I45" s="44"/>
    </row>
    <row r="46" spans="2:14" ht="10.5" customHeight="1" x14ac:dyDescent="0.25">
      <c r="B46" s="24"/>
      <c r="C46" s="12"/>
      <c r="D46" s="13"/>
      <c r="E46" s="14">
        <f t="shared" si="0"/>
        <v>0</v>
      </c>
      <c r="F46" s="26" t="e">
        <f t="shared" si="1"/>
        <v>#DIV/0!</v>
      </c>
      <c r="G46" s="44"/>
      <c r="H46" s="44"/>
      <c r="I46" s="44"/>
    </row>
    <row r="47" spans="2:14" ht="10.5" customHeight="1" x14ac:dyDescent="0.25">
      <c r="B47" s="24"/>
      <c r="C47" s="12"/>
      <c r="D47" s="13"/>
      <c r="E47" s="14">
        <f t="shared" si="0"/>
        <v>0</v>
      </c>
      <c r="F47" s="26" t="e">
        <f t="shared" si="1"/>
        <v>#DIV/0!</v>
      </c>
      <c r="G47" s="44"/>
      <c r="H47" s="44"/>
      <c r="I47" s="44"/>
    </row>
    <row r="48" spans="2:14" ht="10.5" customHeight="1" x14ac:dyDescent="0.25">
      <c r="B48" s="24"/>
      <c r="C48" s="12"/>
      <c r="D48" s="13"/>
      <c r="E48" s="14">
        <f t="shared" si="0"/>
        <v>0</v>
      </c>
      <c r="F48" s="26" t="e">
        <f t="shared" si="1"/>
        <v>#DIV/0!</v>
      </c>
      <c r="G48" s="44"/>
      <c r="H48" s="44"/>
      <c r="I48" s="44"/>
    </row>
    <row r="49" spans="2:15" x14ac:dyDescent="0.25">
      <c r="B49" s="18" t="s">
        <v>252</v>
      </c>
      <c r="C49" s="15">
        <f>SUM(C7:C48)</f>
        <v>693</v>
      </c>
      <c r="D49" s="16">
        <f>SUM(D7:D48)</f>
        <v>96.649999999999991</v>
      </c>
      <c r="E49" s="14">
        <f t="shared" ref="E49" si="2">C49-D49</f>
        <v>596.35</v>
      </c>
      <c r="F49" s="26">
        <f t="shared" si="1"/>
        <v>13.946608946608944</v>
      </c>
      <c r="G49" s="39"/>
      <c r="H49" s="39"/>
      <c r="I49" s="39"/>
    </row>
    <row r="50" spans="2:15" s="101" customFormat="1" x14ac:dyDescent="0.25">
      <c r="B50" s="19" t="s">
        <v>98</v>
      </c>
      <c r="C50" s="20">
        <f>C5-C49</f>
        <v>517</v>
      </c>
      <c r="D50" s="127" t="s">
        <v>245</v>
      </c>
      <c r="E50" s="128"/>
      <c r="F50" s="128"/>
      <c r="G50" s="128"/>
      <c r="H50" s="128"/>
      <c r="I50" s="128"/>
      <c r="J50" s="8"/>
      <c r="K50" s="8"/>
      <c r="L50" s="8"/>
      <c r="O50" s="8"/>
    </row>
  </sheetData>
  <mergeCells count="5">
    <mergeCell ref="D50:I50"/>
    <mergeCell ref="B2:I2"/>
    <mergeCell ref="B4:C4"/>
    <mergeCell ref="D4:F5"/>
    <mergeCell ref="G4:I5"/>
  </mergeCell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3"/>
  <sheetViews>
    <sheetView zoomScale="70" zoomScaleNormal="70" workbookViewId="0">
      <selection activeCell="S13" sqref="S13"/>
    </sheetView>
  </sheetViews>
  <sheetFormatPr baseColWidth="10" defaultRowHeight="15" x14ac:dyDescent="0.25"/>
  <cols>
    <col min="1" max="1" width="2.42578125" style="37" customWidth="1"/>
    <col min="2" max="2" width="9.42578125" style="35" customWidth="1"/>
    <col min="3" max="3" width="13.7109375" style="109" customWidth="1"/>
    <col min="4" max="4" width="13.140625" style="35" customWidth="1"/>
    <col min="5" max="13" width="11.28515625" style="35" customWidth="1"/>
    <col min="14" max="14" width="11.42578125" style="37"/>
    <col min="15" max="15" width="12.5703125" style="53" bestFit="1" customWidth="1"/>
    <col min="16" max="16" width="11.42578125" style="53"/>
    <col min="17" max="16384" width="11.42578125" style="37"/>
  </cols>
  <sheetData>
    <row r="1" spans="2:16" ht="1.5" customHeight="1" x14ac:dyDescent="0.25"/>
    <row r="2" spans="2:16" s="61" customFormat="1" ht="18" customHeight="1" x14ac:dyDescent="0.25">
      <c r="B2" s="144" t="s">
        <v>78</v>
      </c>
      <c r="C2" s="144"/>
      <c r="D2" s="144"/>
      <c r="E2" s="144" t="s">
        <v>39</v>
      </c>
      <c r="F2" s="144"/>
      <c r="G2" s="144"/>
      <c r="H2" s="144"/>
      <c r="I2" s="144"/>
      <c r="J2" s="144" t="s">
        <v>70</v>
      </c>
      <c r="K2" s="144"/>
      <c r="L2" s="144"/>
      <c r="M2" s="144"/>
      <c r="O2" s="62"/>
      <c r="P2" s="62"/>
    </row>
    <row r="3" spans="2:16" s="38" customFormat="1" ht="15.75" customHeight="1" x14ac:dyDescent="0.25">
      <c r="B3" s="60" t="s">
        <v>95</v>
      </c>
      <c r="C3" s="110" t="s">
        <v>158</v>
      </c>
      <c r="D3" s="60" t="s">
        <v>88</v>
      </c>
      <c r="E3" s="60" t="s">
        <v>34</v>
      </c>
      <c r="F3" s="60" t="s">
        <v>35</v>
      </c>
      <c r="G3" s="60" t="s">
        <v>36</v>
      </c>
      <c r="H3" s="60" t="s">
        <v>37</v>
      </c>
      <c r="I3" s="60" t="s">
        <v>38</v>
      </c>
      <c r="J3" s="60" t="s">
        <v>40</v>
      </c>
      <c r="K3" s="60" t="s">
        <v>41</v>
      </c>
      <c r="L3" s="60" t="s">
        <v>42</v>
      </c>
      <c r="M3" s="60" t="s">
        <v>43</v>
      </c>
      <c r="O3" s="54"/>
      <c r="P3" s="54"/>
    </row>
    <row r="4" spans="2:16" s="48" customFormat="1" ht="11.25" customHeight="1" x14ac:dyDescent="0.25">
      <c r="B4" s="46" t="s">
        <v>117</v>
      </c>
      <c r="C4" s="108">
        <v>3.5</v>
      </c>
      <c r="D4" s="50" t="s">
        <v>52</v>
      </c>
      <c r="E4" s="47" t="s">
        <v>129</v>
      </c>
      <c r="F4" s="47"/>
      <c r="G4" s="47"/>
      <c r="H4" s="47" t="s">
        <v>130</v>
      </c>
      <c r="I4" s="47" t="s">
        <v>61</v>
      </c>
      <c r="J4" s="47" t="s">
        <v>50</v>
      </c>
      <c r="K4" s="47"/>
      <c r="L4" s="47" t="s">
        <v>57</v>
      </c>
      <c r="M4" s="47"/>
      <c r="O4" s="55"/>
      <c r="P4" s="55"/>
    </row>
    <row r="5" spans="2:16" s="48" customFormat="1" ht="11.25" customHeight="1" x14ac:dyDescent="0.25">
      <c r="B5" s="46" t="s">
        <v>118</v>
      </c>
      <c r="C5" s="108">
        <v>3.5</v>
      </c>
      <c r="D5" s="50" t="s">
        <v>52</v>
      </c>
      <c r="E5" s="47"/>
      <c r="F5" s="47" t="s">
        <v>131</v>
      </c>
      <c r="G5" s="47" t="s">
        <v>21</v>
      </c>
      <c r="H5" s="47" t="s">
        <v>80</v>
      </c>
      <c r="I5" s="47" t="s">
        <v>132</v>
      </c>
      <c r="J5" s="47"/>
      <c r="K5" s="47" t="s">
        <v>53</v>
      </c>
      <c r="L5" s="47"/>
      <c r="M5" s="47" t="s">
        <v>10</v>
      </c>
      <c r="O5" s="55"/>
      <c r="P5" s="55"/>
    </row>
    <row r="6" spans="2:16" s="48" customFormat="1" ht="11.25" customHeight="1" x14ac:dyDescent="0.25">
      <c r="B6" s="46" t="s">
        <v>119</v>
      </c>
      <c r="C6" s="108">
        <v>3.5</v>
      </c>
      <c r="D6" s="50" t="s">
        <v>52</v>
      </c>
      <c r="E6" s="47" t="s">
        <v>58</v>
      </c>
      <c r="F6" s="47"/>
      <c r="G6" s="47"/>
      <c r="H6" s="47" t="s">
        <v>133</v>
      </c>
      <c r="I6" s="47" t="s">
        <v>134</v>
      </c>
      <c r="J6" s="47" t="s">
        <v>52</v>
      </c>
      <c r="K6" s="47"/>
      <c r="L6" s="47" t="s">
        <v>51</v>
      </c>
      <c r="M6" s="47"/>
      <c r="O6" s="55"/>
      <c r="P6" s="55"/>
    </row>
    <row r="7" spans="2:16" s="48" customFormat="1" ht="11.25" customHeight="1" x14ac:dyDescent="0.25">
      <c r="B7" s="46" t="s">
        <v>120</v>
      </c>
      <c r="C7" s="108">
        <v>3.5</v>
      </c>
      <c r="D7" s="50" t="s">
        <v>52</v>
      </c>
      <c r="E7" s="47" t="s">
        <v>9</v>
      </c>
      <c r="F7" s="47"/>
      <c r="G7" s="47"/>
      <c r="H7" s="47" t="s">
        <v>135</v>
      </c>
      <c r="I7" s="47" t="s">
        <v>136</v>
      </c>
      <c r="J7" s="47"/>
      <c r="K7" s="47" t="s">
        <v>55</v>
      </c>
      <c r="L7" s="47"/>
      <c r="M7" s="47" t="s">
        <v>9</v>
      </c>
      <c r="O7" s="55"/>
      <c r="P7" s="55"/>
    </row>
    <row r="8" spans="2:16" s="48" customFormat="1" ht="11.25" customHeight="1" x14ac:dyDescent="0.25">
      <c r="B8" s="49" t="s">
        <v>121</v>
      </c>
      <c r="C8" s="138">
        <v>14</v>
      </c>
      <c r="D8" s="141" t="s">
        <v>56</v>
      </c>
      <c r="E8" s="47"/>
      <c r="F8" s="47" t="s">
        <v>12</v>
      </c>
      <c r="G8" s="47" t="s">
        <v>137</v>
      </c>
      <c r="H8" s="47" t="s">
        <v>138</v>
      </c>
      <c r="I8" s="47"/>
      <c r="J8" s="47"/>
      <c r="K8" s="47" t="s">
        <v>56</v>
      </c>
      <c r="L8" s="47" t="s">
        <v>58</v>
      </c>
      <c r="M8" s="47"/>
      <c r="O8" s="55"/>
      <c r="P8" s="55"/>
    </row>
    <row r="9" spans="2:16" s="48" customFormat="1" ht="11.25" customHeight="1" x14ac:dyDescent="0.25">
      <c r="B9" s="49" t="s">
        <v>122</v>
      </c>
      <c r="C9" s="139"/>
      <c r="D9" s="142"/>
      <c r="E9" s="47" t="s">
        <v>55</v>
      </c>
      <c r="F9" s="47" t="s">
        <v>14</v>
      </c>
      <c r="G9" s="47" t="s">
        <v>44</v>
      </c>
      <c r="H9" s="47" t="s">
        <v>139</v>
      </c>
      <c r="I9" s="47" t="s">
        <v>140</v>
      </c>
      <c r="J9" s="47"/>
      <c r="K9" s="47"/>
      <c r="L9" s="47" t="s">
        <v>57</v>
      </c>
      <c r="M9" s="47" t="s">
        <v>11</v>
      </c>
      <c r="O9" s="55"/>
      <c r="P9" s="55"/>
    </row>
    <row r="10" spans="2:16" s="48" customFormat="1" ht="11.25" customHeight="1" x14ac:dyDescent="0.25">
      <c r="B10" s="49" t="s">
        <v>123</v>
      </c>
      <c r="C10" s="139"/>
      <c r="D10" s="142"/>
      <c r="E10" s="47" t="s">
        <v>53</v>
      </c>
      <c r="F10" s="47" t="s">
        <v>141</v>
      </c>
      <c r="G10" s="47"/>
      <c r="H10" s="47" t="s">
        <v>142</v>
      </c>
      <c r="I10" s="47" t="s">
        <v>143</v>
      </c>
      <c r="J10" s="47" t="s">
        <v>54</v>
      </c>
      <c r="K10" s="47" t="s">
        <v>55</v>
      </c>
      <c r="L10" s="47"/>
      <c r="M10" s="47"/>
      <c r="O10" s="55"/>
      <c r="P10" s="55"/>
    </row>
    <row r="11" spans="2:16" s="48" customFormat="1" ht="11.25" customHeight="1" x14ac:dyDescent="0.25">
      <c r="B11" s="49" t="s">
        <v>124</v>
      </c>
      <c r="C11" s="140"/>
      <c r="D11" s="143"/>
      <c r="E11" s="47"/>
      <c r="F11" s="47"/>
      <c r="G11" s="47" t="s">
        <v>144</v>
      </c>
      <c r="H11" s="47" t="s">
        <v>80</v>
      </c>
      <c r="I11" s="47" t="s">
        <v>145</v>
      </c>
      <c r="J11" s="47" t="s">
        <v>50</v>
      </c>
      <c r="K11" s="47"/>
      <c r="L11" s="47" t="s">
        <v>51</v>
      </c>
      <c r="M11" s="47"/>
      <c r="O11" s="55"/>
      <c r="P11" s="55"/>
    </row>
    <row r="12" spans="2:16" s="48" customFormat="1" ht="11.25" customHeight="1" x14ac:dyDescent="0.25">
      <c r="B12" s="46" t="s">
        <v>125</v>
      </c>
      <c r="C12" s="138">
        <v>14</v>
      </c>
      <c r="D12" s="141" t="s">
        <v>56</v>
      </c>
      <c r="E12" s="47"/>
      <c r="F12" s="47" t="s">
        <v>16</v>
      </c>
      <c r="G12" s="47"/>
      <c r="H12" s="47" t="s">
        <v>48</v>
      </c>
      <c r="I12" s="47" t="s">
        <v>146</v>
      </c>
      <c r="J12" s="47" t="s">
        <v>52</v>
      </c>
      <c r="K12" s="47" t="s">
        <v>53</v>
      </c>
      <c r="L12" s="47"/>
      <c r="M12" s="47"/>
      <c r="O12" s="55"/>
      <c r="P12" s="55"/>
    </row>
    <row r="13" spans="2:16" s="48" customFormat="1" ht="11.25" customHeight="1" x14ac:dyDescent="0.25">
      <c r="B13" s="46" t="s">
        <v>126</v>
      </c>
      <c r="C13" s="139"/>
      <c r="D13" s="142"/>
      <c r="E13" s="47" t="s">
        <v>147</v>
      </c>
      <c r="F13" s="47" t="s">
        <v>13</v>
      </c>
      <c r="G13" s="47"/>
      <c r="H13" s="47" t="s">
        <v>130</v>
      </c>
      <c r="I13" s="47"/>
      <c r="J13" s="47"/>
      <c r="K13" s="47" t="s">
        <v>56</v>
      </c>
      <c r="L13" s="47"/>
      <c r="M13" s="47" t="s">
        <v>10</v>
      </c>
      <c r="O13" s="55"/>
      <c r="P13" s="55"/>
    </row>
    <row r="14" spans="2:16" s="48" customFormat="1" ht="11.25" customHeight="1" x14ac:dyDescent="0.25">
      <c r="B14" s="46" t="s">
        <v>127</v>
      </c>
      <c r="C14" s="139"/>
      <c r="D14" s="142"/>
      <c r="E14" s="47"/>
      <c r="F14" s="47"/>
      <c r="G14" s="47" t="s">
        <v>148</v>
      </c>
      <c r="H14" s="47" t="s">
        <v>149</v>
      </c>
      <c r="I14" s="47" t="s">
        <v>150</v>
      </c>
      <c r="J14" s="47" t="s">
        <v>54</v>
      </c>
      <c r="K14" s="47"/>
      <c r="L14" s="47" t="s">
        <v>58</v>
      </c>
      <c r="M14" s="47"/>
      <c r="O14" s="55"/>
      <c r="P14" s="55"/>
    </row>
    <row r="15" spans="2:16" s="48" customFormat="1" ht="11.25" customHeight="1" x14ac:dyDescent="0.25">
      <c r="B15" s="46" t="s">
        <v>128</v>
      </c>
      <c r="C15" s="140"/>
      <c r="D15" s="143"/>
      <c r="E15" s="47"/>
      <c r="F15" s="47" t="s">
        <v>18</v>
      </c>
      <c r="G15" s="47" t="s">
        <v>20</v>
      </c>
      <c r="H15" s="47" t="s">
        <v>47</v>
      </c>
      <c r="I15" s="47" t="s">
        <v>151</v>
      </c>
      <c r="J15" s="47"/>
      <c r="K15" s="47" t="s">
        <v>53</v>
      </c>
      <c r="L15" s="47" t="s">
        <v>51</v>
      </c>
      <c r="M15" s="47"/>
      <c r="O15" s="55"/>
      <c r="P15" s="55"/>
    </row>
    <row r="16" spans="2:16" s="48" customFormat="1" ht="11.25" customHeight="1" x14ac:dyDescent="0.25">
      <c r="B16" s="49" t="s">
        <v>157</v>
      </c>
      <c r="C16" s="138">
        <v>24.5</v>
      </c>
      <c r="D16" s="141" t="s">
        <v>57</v>
      </c>
      <c r="E16" s="47"/>
      <c r="F16" s="47"/>
      <c r="G16" s="47" t="s">
        <v>155</v>
      </c>
      <c r="H16" s="47" t="s">
        <v>156</v>
      </c>
      <c r="I16" s="47" t="s">
        <v>143</v>
      </c>
      <c r="J16" s="47"/>
      <c r="K16" s="47" t="s">
        <v>81</v>
      </c>
      <c r="L16" s="47"/>
      <c r="M16" s="47"/>
      <c r="O16" s="55"/>
      <c r="P16" s="55"/>
    </row>
    <row r="17" spans="2:16" s="48" customFormat="1" ht="11.25" customHeight="1" x14ac:dyDescent="0.25">
      <c r="B17" s="49" t="s">
        <v>152</v>
      </c>
      <c r="C17" s="139"/>
      <c r="D17" s="142"/>
      <c r="E17" s="47" t="s">
        <v>50</v>
      </c>
      <c r="F17" s="47" t="s">
        <v>17</v>
      </c>
      <c r="G17" s="47" t="s">
        <v>24</v>
      </c>
      <c r="H17" s="47" t="s">
        <v>149</v>
      </c>
      <c r="I17" s="47" t="s">
        <v>112</v>
      </c>
      <c r="J17" s="47" t="s">
        <v>65</v>
      </c>
      <c r="K17" s="47"/>
      <c r="L17" s="47"/>
      <c r="M17" s="47"/>
      <c r="O17" s="55"/>
      <c r="P17" s="55"/>
    </row>
    <row r="18" spans="2:16" s="48" customFormat="1" ht="11.25" customHeight="1" x14ac:dyDescent="0.25">
      <c r="B18" s="49" t="s">
        <v>153</v>
      </c>
      <c r="C18" s="139"/>
      <c r="D18" s="142"/>
      <c r="E18" s="47"/>
      <c r="F18" s="47" t="s">
        <v>15</v>
      </c>
      <c r="G18" s="47" t="s">
        <v>159</v>
      </c>
      <c r="H18" s="47" t="s">
        <v>139</v>
      </c>
      <c r="I18" s="47" t="s">
        <v>132</v>
      </c>
      <c r="J18" s="47"/>
      <c r="K18" s="47"/>
      <c r="L18" s="47" t="s">
        <v>51</v>
      </c>
      <c r="M18" s="47" t="s">
        <v>10</v>
      </c>
      <c r="O18" s="55"/>
      <c r="P18" s="55"/>
    </row>
    <row r="19" spans="2:16" s="48" customFormat="1" ht="11.25" customHeight="1" x14ac:dyDescent="0.25">
      <c r="B19" s="49" t="s">
        <v>154</v>
      </c>
      <c r="C19" s="139"/>
      <c r="D19" s="142"/>
      <c r="E19" s="47" t="s">
        <v>53</v>
      </c>
      <c r="F19" s="47" t="s">
        <v>18</v>
      </c>
      <c r="G19" s="47"/>
      <c r="H19" s="47" t="s">
        <v>130</v>
      </c>
      <c r="I19" s="47" t="s">
        <v>87</v>
      </c>
      <c r="J19" s="47"/>
      <c r="K19" s="47" t="s">
        <v>53</v>
      </c>
      <c r="L19" s="47"/>
      <c r="M19" s="47" t="s">
        <v>11</v>
      </c>
      <c r="O19" s="55"/>
      <c r="P19" s="55"/>
    </row>
    <row r="20" spans="2:16" s="48" customFormat="1" ht="11.25" customHeight="1" x14ac:dyDescent="0.25">
      <c r="B20" s="49" t="s">
        <v>186</v>
      </c>
      <c r="C20" s="139"/>
      <c r="D20" s="142"/>
      <c r="E20" s="47" t="s">
        <v>58</v>
      </c>
      <c r="F20" s="47"/>
      <c r="G20" s="47"/>
      <c r="H20" s="47" t="s">
        <v>196</v>
      </c>
      <c r="I20" s="47" t="s">
        <v>165</v>
      </c>
      <c r="J20" s="47"/>
      <c r="K20" s="47" t="s">
        <v>67</v>
      </c>
      <c r="L20" s="47"/>
      <c r="M20" s="47"/>
      <c r="O20" s="55"/>
      <c r="P20" s="55"/>
    </row>
    <row r="21" spans="2:16" s="48" customFormat="1" ht="11.25" customHeight="1" x14ac:dyDescent="0.25">
      <c r="B21" s="49" t="s">
        <v>187</v>
      </c>
      <c r="C21" s="139"/>
      <c r="D21" s="142"/>
      <c r="E21" s="47"/>
      <c r="F21" s="47" t="s">
        <v>10</v>
      </c>
      <c r="G21" s="47" t="s">
        <v>23</v>
      </c>
      <c r="H21" s="47" t="s">
        <v>197</v>
      </c>
      <c r="I21" s="47" t="s">
        <v>140</v>
      </c>
      <c r="J21" s="47"/>
      <c r="K21" s="47"/>
      <c r="L21" s="47" t="s">
        <v>76</v>
      </c>
      <c r="M21" s="47"/>
      <c r="O21" s="55"/>
      <c r="P21" s="55"/>
    </row>
    <row r="22" spans="2:16" s="48" customFormat="1" ht="11.25" customHeight="1" x14ac:dyDescent="0.25">
      <c r="B22" s="49" t="s">
        <v>188</v>
      </c>
      <c r="C22" s="140"/>
      <c r="D22" s="143"/>
      <c r="E22" s="47"/>
      <c r="F22" s="47" t="s">
        <v>12</v>
      </c>
      <c r="G22" s="47" t="s">
        <v>45</v>
      </c>
      <c r="H22" s="47" t="s">
        <v>139</v>
      </c>
      <c r="I22" s="47" t="s">
        <v>198</v>
      </c>
      <c r="J22" s="47" t="s">
        <v>54</v>
      </c>
      <c r="K22" s="47"/>
      <c r="L22" s="47"/>
      <c r="M22" s="47" t="s">
        <v>11</v>
      </c>
      <c r="O22" s="55"/>
      <c r="P22" s="55"/>
    </row>
    <row r="23" spans="2:16" s="48" customFormat="1" ht="11.25" customHeight="1" x14ac:dyDescent="0.25">
      <c r="B23" s="46" t="s">
        <v>167</v>
      </c>
      <c r="C23" s="138">
        <v>24.5</v>
      </c>
      <c r="D23" s="141" t="s">
        <v>57</v>
      </c>
      <c r="E23" s="47" t="s">
        <v>52</v>
      </c>
      <c r="F23" s="47"/>
      <c r="G23" s="47" t="s">
        <v>22</v>
      </c>
      <c r="H23" s="47" t="s">
        <v>178</v>
      </c>
      <c r="I23" s="47" t="s">
        <v>112</v>
      </c>
      <c r="J23" s="47" t="s">
        <v>50</v>
      </c>
      <c r="K23" s="47"/>
      <c r="L23" s="47" t="s">
        <v>58</v>
      </c>
      <c r="M23" s="47"/>
      <c r="O23" s="55"/>
      <c r="P23" s="55"/>
    </row>
    <row r="24" spans="2:16" s="48" customFormat="1" ht="11.25" customHeight="1" x14ac:dyDescent="0.25">
      <c r="B24" s="46" t="s">
        <v>168</v>
      </c>
      <c r="C24" s="139"/>
      <c r="D24" s="142"/>
      <c r="E24" s="47"/>
      <c r="F24" s="47" t="s">
        <v>15</v>
      </c>
      <c r="G24" s="47"/>
      <c r="H24" s="47" t="s">
        <v>85</v>
      </c>
      <c r="I24" s="47" t="s">
        <v>171</v>
      </c>
      <c r="J24" s="47" t="s">
        <v>54</v>
      </c>
      <c r="K24" s="47" t="s">
        <v>55</v>
      </c>
      <c r="L24" s="47"/>
      <c r="M24" s="47"/>
      <c r="O24" s="55"/>
      <c r="P24" s="55"/>
    </row>
    <row r="25" spans="2:16" s="48" customFormat="1" ht="11.25" customHeight="1" x14ac:dyDescent="0.25">
      <c r="B25" s="46" t="s">
        <v>169</v>
      </c>
      <c r="C25" s="139"/>
      <c r="D25" s="142"/>
      <c r="E25" s="47"/>
      <c r="F25" s="47" t="s">
        <v>16</v>
      </c>
      <c r="G25" s="47" t="s">
        <v>23</v>
      </c>
      <c r="H25" s="47" t="s">
        <v>172</v>
      </c>
      <c r="I25" s="47" t="s">
        <v>173</v>
      </c>
      <c r="J25" s="47"/>
      <c r="K25" s="47"/>
      <c r="L25" s="47" t="s">
        <v>57</v>
      </c>
      <c r="M25" s="47" t="s">
        <v>10</v>
      </c>
      <c r="O25" s="55"/>
      <c r="P25" s="55"/>
    </row>
    <row r="26" spans="2:16" s="48" customFormat="1" ht="11.25" customHeight="1" x14ac:dyDescent="0.25">
      <c r="B26" s="46" t="s">
        <v>170</v>
      </c>
      <c r="C26" s="139"/>
      <c r="D26" s="142"/>
      <c r="E26" s="47"/>
      <c r="F26" s="47"/>
      <c r="G26" s="47" t="s">
        <v>179</v>
      </c>
      <c r="H26" s="47" t="s">
        <v>139</v>
      </c>
      <c r="I26" s="47" t="s">
        <v>180</v>
      </c>
      <c r="J26" s="47" t="s">
        <v>54</v>
      </c>
      <c r="K26" s="47" t="s">
        <v>56</v>
      </c>
      <c r="L26" s="47"/>
      <c r="M26" s="47"/>
      <c r="O26" s="55"/>
      <c r="P26" s="55"/>
    </row>
    <row r="27" spans="2:16" s="48" customFormat="1" ht="11.25" customHeight="1" x14ac:dyDescent="0.25">
      <c r="B27" s="46" t="s">
        <v>193</v>
      </c>
      <c r="C27" s="139"/>
      <c r="D27" s="142"/>
      <c r="E27" s="47" t="s">
        <v>189</v>
      </c>
      <c r="F27" s="47"/>
      <c r="G27" s="47"/>
      <c r="H27" s="47" t="s">
        <v>149</v>
      </c>
      <c r="I27" s="47" t="s">
        <v>190</v>
      </c>
      <c r="J27" s="47"/>
      <c r="K27" s="47"/>
      <c r="L27" s="47" t="s">
        <v>53</v>
      </c>
      <c r="M27" s="47" t="s">
        <v>9</v>
      </c>
      <c r="O27" s="55"/>
      <c r="P27" s="55"/>
    </row>
    <row r="28" spans="2:16" s="48" customFormat="1" ht="11.25" customHeight="1" x14ac:dyDescent="0.25">
      <c r="B28" s="46" t="s">
        <v>194</v>
      </c>
      <c r="C28" s="139"/>
      <c r="D28" s="142"/>
      <c r="E28" s="47"/>
      <c r="F28" s="47" t="s">
        <v>17</v>
      </c>
      <c r="G28" s="47" t="s">
        <v>44</v>
      </c>
      <c r="H28" s="47" t="s">
        <v>130</v>
      </c>
      <c r="I28" s="47" t="s">
        <v>191</v>
      </c>
      <c r="J28" s="47" t="s">
        <v>50</v>
      </c>
      <c r="K28" s="47"/>
      <c r="L28" s="47" t="s">
        <v>57</v>
      </c>
      <c r="M28" s="47"/>
      <c r="O28" s="55"/>
      <c r="P28" s="55"/>
    </row>
    <row r="29" spans="2:16" s="48" customFormat="1" ht="11.25" customHeight="1" x14ac:dyDescent="0.25">
      <c r="B29" s="46" t="s">
        <v>195</v>
      </c>
      <c r="C29" s="140"/>
      <c r="D29" s="143"/>
      <c r="E29" s="47" t="s">
        <v>192</v>
      </c>
      <c r="F29" s="47" t="s">
        <v>15</v>
      </c>
      <c r="G29" s="47" t="s">
        <v>21</v>
      </c>
      <c r="H29" s="47"/>
      <c r="I29" s="47"/>
      <c r="J29" s="47"/>
      <c r="K29" s="47" t="s">
        <v>56</v>
      </c>
      <c r="L29" s="47"/>
      <c r="M29" s="47" t="s">
        <v>10</v>
      </c>
      <c r="O29" s="55"/>
      <c r="P29" s="55"/>
    </row>
    <row r="30" spans="2:16" s="48" customFormat="1" ht="11.25" customHeight="1" x14ac:dyDescent="0.25">
      <c r="B30" s="50" t="s">
        <v>0</v>
      </c>
      <c r="C30" s="51">
        <v>10.5</v>
      </c>
      <c r="D30" s="50" t="s">
        <v>54</v>
      </c>
      <c r="E30" s="47"/>
      <c r="F30" s="47" t="s">
        <v>14</v>
      </c>
      <c r="G30" s="47" t="s">
        <v>22</v>
      </c>
      <c r="H30" s="47" t="s">
        <v>199</v>
      </c>
      <c r="I30" s="47" t="s">
        <v>132</v>
      </c>
      <c r="J30" s="47"/>
      <c r="K30" s="47" t="s">
        <v>52</v>
      </c>
      <c r="L30" s="47" t="s">
        <v>51</v>
      </c>
      <c r="M30" s="47" t="s">
        <v>11</v>
      </c>
      <c r="O30" s="55"/>
      <c r="P30" s="55"/>
    </row>
    <row r="31" spans="2:16" s="48" customFormat="1" ht="11.25" customHeight="1" x14ac:dyDescent="0.25">
      <c r="B31" s="50" t="s">
        <v>1</v>
      </c>
      <c r="C31" s="51">
        <v>10.5</v>
      </c>
      <c r="D31" s="50" t="s">
        <v>54</v>
      </c>
      <c r="E31" s="47"/>
      <c r="F31" s="47" t="s">
        <v>16</v>
      </c>
      <c r="G31" s="47" t="s">
        <v>24</v>
      </c>
      <c r="H31" s="47" t="s">
        <v>149</v>
      </c>
      <c r="I31" s="47" t="s">
        <v>198</v>
      </c>
      <c r="J31" s="47" t="s">
        <v>50</v>
      </c>
      <c r="K31" s="47" t="s">
        <v>53</v>
      </c>
      <c r="L31" s="47"/>
      <c r="M31" s="47" t="s">
        <v>9</v>
      </c>
      <c r="O31" s="55"/>
      <c r="P31" s="55"/>
    </row>
    <row r="32" spans="2:16" s="48" customFormat="1" ht="11.25" customHeight="1" x14ac:dyDescent="0.25">
      <c r="B32" s="50" t="s">
        <v>2</v>
      </c>
      <c r="C32" s="51">
        <v>10.5</v>
      </c>
      <c r="D32" s="50" t="s">
        <v>54</v>
      </c>
      <c r="E32" s="47" t="s">
        <v>65</v>
      </c>
      <c r="F32" s="47" t="s">
        <v>13</v>
      </c>
      <c r="G32" s="47" t="s">
        <v>22</v>
      </c>
      <c r="H32" s="47"/>
      <c r="I32" s="47" t="s">
        <v>202</v>
      </c>
      <c r="J32" s="47"/>
      <c r="K32" s="47" t="s">
        <v>53</v>
      </c>
      <c r="L32" s="47" t="s">
        <v>51</v>
      </c>
      <c r="M32" s="47" t="s">
        <v>10</v>
      </c>
      <c r="O32" s="55"/>
      <c r="P32" s="55"/>
    </row>
    <row r="33" spans="2:16" s="48" customFormat="1" ht="11.25" customHeight="1" x14ac:dyDescent="0.25">
      <c r="B33" s="50" t="s">
        <v>3</v>
      </c>
      <c r="C33" s="51">
        <v>21</v>
      </c>
      <c r="D33" s="50" t="s">
        <v>55</v>
      </c>
      <c r="E33" s="47"/>
      <c r="F33" s="47" t="s">
        <v>160</v>
      </c>
      <c r="G33" s="47" t="s">
        <v>20</v>
      </c>
      <c r="H33" s="47" t="s">
        <v>48</v>
      </c>
      <c r="I33" s="47" t="s">
        <v>161</v>
      </c>
      <c r="J33" s="47"/>
      <c r="K33" s="47" t="s">
        <v>56</v>
      </c>
      <c r="L33" s="47"/>
      <c r="M33" s="47" t="s">
        <v>9</v>
      </c>
      <c r="O33" s="55"/>
      <c r="P33" s="55"/>
    </row>
    <row r="34" spans="2:16" s="48" customFormat="1" ht="11.25" customHeight="1" x14ac:dyDescent="0.25">
      <c r="B34" s="50" t="s">
        <v>4</v>
      </c>
      <c r="C34" s="51">
        <v>21</v>
      </c>
      <c r="D34" s="50" t="s">
        <v>55</v>
      </c>
      <c r="E34" s="47"/>
      <c r="F34" s="47" t="s">
        <v>174</v>
      </c>
      <c r="G34" s="47" t="s">
        <v>175</v>
      </c>
      <c r="H34" s="47" t="s">
        <v>139</v>
      </c>
      <c r="I34" s="47" t="s">
        <v>61</v>
      </c>
      <c r="J34" s="47" t="s">
        <v>52</v>
      </c>
      <c r="K34" s="47" t="s">
        <v>56</v>
      </c>
      <c r="L34" s="47"/>
      <c r="M34" s="47"/>
      <c r="O34" s="55"/>
      <c r="P34" s="55"/>
    </row>
    <row r="35" spans="2:16" s="48" customFormat="1" ht="11.25" customHeight="1" x14ac:dyDescent="0.25">
      <c r="B35" s="50" t="s">
        <v>5</v>
      </c>
      <c r="C35" s="51">
        <v>52.5</v>
      </c>
      <c r="D35" s="50" t="s">
        <v>14</v>
      </c>
      <c r="E35" s="47" t="s">
        <v>53</v>
      </c>
      <c r="F35" s="47" t="s">
        <v>184</v>
      </c>
      <c r="G35" s="47"/>
      <c r="H35" s="47" t="s">
        <v>139</v>
      </c>
      <c r="I35" s="47" t="s">
        <v>60</v>
      </c>
      <c r="J35" s="47" t="s">
        <v>75</v>
      </c>
      <c r="K35" s="47" t="s">
        <v>53</v>
      </c>
      <c r="L35" s="47" t="s">
        <v>58</v>
      </c>
      <c r="M35" s="47" t="s">
        <v>166</v>
      </c>
      <c r="O35" s="55"/>
      <c r="P35" s="55"/>
    </row>
    <row r="36" spans="2:16" s="48" customFormat="1" ht="11.25" customHeight="1" x14ac:dyDescent="0.25">
      <c r="B36" s="50" t="s">
        <v>6</v>
      </c>
      <c r="C36" s="51">
        <v>52.5</v>
      </c>
      <c r="D36" s="50" t="s">
        <v>14</v>
      </c>
      <c r="E36" s="47" t="s">
        <v>114</v>
      </c>
      <c r="F36" s="47"/>
      <c r="G36" s="47" t="s">
        <v>44</v>
      </c>
      <c r="H36" s="47" t="s">
        <v>47</v>
      </c>
      <c r="I36" s="47" t="s">
        <v>59</v>
      </c>
      <c r="J36" s="47" t="s">
        <v>75</v>
      </c>
      <c r="K36" s="47" t="s">
        <v>53</v>
      </c>
      <c r="L36" s="47" t="s">
        <v>106</v>
      </c>
      <c r="M36" s="47" t="s">
        <v>10</v>
      </c>
      <c r="O36" s="55"/>
      <c r="P36" s="55"/>
    </row>
    <row r="37" spans="2:16" s="48" customFormat="1" ht="11.25" customHeight="1" x14ac:dyDescent="0.25">
      <c r="B37" s="50" t="s">
        <v>7</v>
      </c>
      <c r="C37" s="51">
        <v>73.5</v>
      </c>
      <c r="D37" s="50" t="s">
        <v>20</v>
      </c>
      <c r="E37" s="47" t="s">
        <v>51</v>
      </c>
      <c r="F37" s="47" t="s">
        <v>181</v>
      </c>
      <c r="G37" s="47" t="s">
        <v>182</v>
      </c>
      <c r="H37" s="47" t="s">
        <v>48</v>
      </c>
      <c r="I37" s="47" t="s">
        <v>162</v>
      </c>
      <c r="J37" s="47" t="s">
        <v>52</v>
      </c>
      <c r="K37" s="47"/>
      <c r="L37" s="47"/>
      <c r="M37" s="47" t="s">
        <v>10</v>
      </c>
      <c r="O37" s="55"/>
      <c r="P37" s="55"/>
    </row>
    <row r="38" spans="2:16" s="48" customFormat="1" ht="11.25" customHeight="1" x14ac:dyDescent="0.25">
      <c r="B38" s="50" t="s">
        <v>8</v>
      </c>
      <c r="C38" s="51">
        <v>73.5</v>
      </c>
      <c r="D38" s="50" t="s">
        <v>20</v>
      </c>
      <c r="E38" s="47" t="s">
        <v>58</v>
      </c>
      <c r="F38" s="47" t="s">
        <v>15</v>
      </c>
      <c r="G38" s="47" t="s">
        <v>45</v>
      </c>
      <c r="H38" s="47" t="s">
        <v>108</v>
      </c>
      <c r="I38" s="47" t="s">
        <v>60</v>
      </c>
      <c r="J38" s="47" t="s">
        <v>75</v>
      </c>
      <c r="K38" s="47" t="s">
        <v>67</v>
      </c>
      <c r="L38" s="47" t="s">
        <v>63</v>
      </c>
      <c r="M38" s="47" t="s">
        <v>9</v>
      </c>
      <c r="O38" s="55"/>
      <c r="P38" s="55"/>
    </row>
    <row r="39" spans="2:16" s="48" customFormat="1" ht="11.25" customHeight="1" x14ac:dyDescent="0.25">
      <c r="B39" s="50" t="s">
        <v>9</v>
      </c>
      <c r="C39" s="51">
        <v>157.5</v>
      </c>
      <c r="D39" s="50" t="s">
        <v>59</v>
      </c>
      <c r="E39" s="47"/>
      <c r="F39" s="47" t="s">
        <v>107</v>
      </c>
      <c r="G39" s="47" t="s">
        <v>46</v>
      </c>
      <c r="H39" s="47"/>
      <c r="I39" s="47" t="s">
        <v>112</v>
      </c>
      <c r="J39" s="47" t="s">
        <v>86</v>
      </c>
      <c r="K39" s="47" t="s">
        <v>81</v>
      </c>
      <c r="L39" s="47" t="s">
        <v>63</v>
      </c>
      <c r="M39" s="47" t="s">
        <v>64</v>
      </c>
      <c r="O39" s="55"/>
      <c r="P39" s="55"/>
    </row>
    <row r="40" spans="2:16" s="48" customFormat="1" ht="11.25" customHeight="1" x14ac:dyDescent="0.25">
      <c r="B40" s="50" t="s">
        <v>10</v>
      </c>
      <c r="C40" s="51">
        <v>157.5</v>
      </c>
      <c r="D40" s="50" t="s">
        <v>59</v>
      </c>
      <c r="E40" s="47" t="s">
        <v>163</v>
      </c>
      <c r="F40" s="47" t="s">
        <v>18</v>
      </c>
      <c r="G40" s="47"/>
      <c r="H40" s="47"/>
      <c r="I40" s="47" t="s">
        <v>61</v>
      </c>
      <c r="J40" s="47" t="s">
        <v>86</v>
      </c>
      <c r="K40" s="47" t="s">
        <v>81</v>
      </c>
      <c r="L40" s="47" t="s">
        <v>84</v>
      </c>
      <c r="M40" s="47" t="s">
        <v>109</v>
      </c>
      <c r="O40" s="55"/>
      <c r="P40" s="55"/>
    </row>
    <row r="41" spans="2:16" s="48" customFormat="1" ht="11.25" customHeight="1" x14ac:dyDescent="0.25">
      <c r="B41" s="50" t="s">
        <v>11</v>
      </c>
      <c r="C41" s="51">
        <v>210</v>
      </c>
      <c r="D41" s="50" t="s">
        <v>66</v>
      </c>
      <c r="E41" s="47" t="s">
        <v>115</v>
      </c>
      <c r="F41" s="47" t="s">
        <v>200</v>
      </c>
      <c r="G41" s="47" t="s">
        <v>102</v>
      </c>
      <c r="H41" s="47"/>
      <c r="I41" s="47"/>
      <c r="J41" s="47" t="s">
        <v>54</v>
      </c>
      <c r="K41" s="47" t="s">
        <v>67</v>
      </c>
      <c r="L41" s="47" t="s">
        <v>76</v>
      </c>
      <c r="M41" s="47"/>
      <c r="O41" s="55"/>
      <c r="P41" s="55"/>
    </row>
    <row r="42" spans="2:16" s="48" customFormat="1" ht="11.25" customHeight="1" x14ac:dyDescent="0.25">
      <c r="B42" s="50" t="s">
        <v>12</v>
      </c>
      <c r="C42" s="51">
        <v>210</v>
      </c>
      <c r="D42" s="50" t="s">
        <v>66</v>
      </c>
      <c r="E42" s="47"/>
      <c r="F42" s="47"/>
      <c r="G42" s="47" t="s">
        <v>46</v>
      </c>
      <c r="H42" s="47" t="s">
        <v>164</v>
      </c>
      <c r="I42" s="47" t="s">
        <v>165</v>
      </c>
      <c r="J42" s="47" t="s">
        <v>50</v>
      </c>
      <c r="K42" s="47" t="s">
        <v>69</v>
      </c>
      <c r="L42" s="47" t="s">
        <v>51</v>
      </c>
      <c r="M42" s="47" t="s">
        <v>9</v>
      </c>
      <c r="O42" s="55"/>
      <c r="P42" s="55"/>
    </row>
    <row r="43" spans="2:16" s="48" customFormat="1" ht="11.25" customHeight="1" x14ac:dyDescent="0.25">
      <c r="B43" s="50" t="s">
        <v>13</v>
      </c>
      <c r="C43" s="51">
        <v>315</v>
      </c>
      <c r="D43" s="50" t="s">
        <v>68</v>
      </c>
      <c r="E43" s="47" t="s">
        <v>53</v>
      </c>
      <c r="F43" s="47"/>
      <c r="G43" s="47"/>
      <c r="H43" s="47" t="s">
        <v>176</v>
      </c>
      <c r="I43" s="47" t="s">
        <v>177</v>
      </c>
      <c r="J43" s="47" t="s">
        <v>65</v>
      </c>
      <c r="K43" s="47" t="s">
        <v>62</v>
      </c>
      <c r="L43" s="47"/>
      <c r="M43" s="47" t="s">
        <v>10</v>
      </c>
      <c r="O43" s="55"/>
      <c r="P43" s="55"/>
    </row>
    <row r="44" spans="2:16" s="48" customFormat="1" ht="11.25" customHeight="1" x14ac:dyDescent="0.25">
      <c r="B44" s="50" t="s">
        <v>14</v>
      </c>
      <c r="C44" s="51">
        <v>315</v>
      </c>
      <c r="D44" s="50" t="s">
        <v>68</v>
      </c>
      <c r="E44" s="47" t="s">
        <v>57</v>
      </c>
      <c r="F44" s="47"/>
      <c r="G44" s="47" t="s">
        <v>44</v>
      </c>
      <c r="H44" s="47" t="s">
        <v>104</v>
      </c>
      <c r="I44" s="47" t="s">
        <v>105</v>
      </c>
      <c r="J44" s="47" t="s">
        <v>83</v>
      </c>
      <c r="K44" s="47" t="s">
        <v>55</v>
      </c>
      <c r="L44" s="47" t="s">
        <v>57</v>
      </c>
      <c r="M44" s="47" t="s">
        <v>109</v>
      </c>
      <c r="O44" s="55"/>
      <c r="P44" s="55"/>
    </row>
    <row r="45" spans="2:16" s="48" customFormat="1" ht="11.25" customHeight="1" x14ac:dyDescent="0.25">
      <c r="B45" s="50" t="s">
        <v>15</v>
      </c>
      <c r="C45" s="51">
        <v>441</v>
      </c>
      <c r="D45" s="50" t="s">
        <v>71</v>
      </c>
      <c r="E45" s="47" t="s">
        <v>72</v>
      </c>
      <c r="F45" s="47" t="s">
        <v>14</v>
      </c>
      <c r="G45" s="47" t="s">
        <v>22</v>
      </c>
      <c r="H45" s="47" t="s">
        <v>110</v>
      </c>
      <c r="I45" s="47" t="s">
        <v>60</v>
      </c>
      <c r="J45" s="47" t="s">
        <v>83</v>
      </c>
      <c r="K45" s="47" t="s">
        <v>69</v>
      </c>
      <c r="L45" s="47" t="s">
        <v>76</v>
      </c>
      <c r="M45" s="47" t="s">
        <v>10</v>
      </c>
      <c r="O45" s="55"/>
      <c r="P45" s="55"/>
    </row>
    <row r="46" spans="2:16" s="48" customFormat="1" ht="11.25" customHeight="1" x14ac:dyDescent="0.25">
      <c r="B46" s="50" t="s">
        <v>16</v>
      </c>
      <c r="C46" s="51">
        <v>588</v>
      </c>
      <c r="D46" s="50" t="s">
        <v>73</v>
      </c>
      <c r="E46" s="47"/>
      <c r="F46" s="47" t="s">
        <v>16</v>
      </c>
      <c r="G46" s="47" t="s">
        <v>183</v>
      </c>
      <c r="H46" s="47" t="s">
        <v>74</v>
      </c>
      <c r="I46" s="47" t="s">
        <v>49</v>
      </c>
      <c r="J46" s="47" t="s">
        <v>75</v>
      </c>
      <c r="K46" s="47"/>
      <c r="L46" s="47" t="s">
        <v>57</v>
      </c>
      <c r="M46" s="47"/>
      <c r="O46" s="55"/>
      <c r="P46" s="55"/>
    </row>
    <row r="47" spans="2:16" s="48" customFormat="1" ht="11.25" customHeight="1" x14ac:dyDescent="0.25">
      <c r="B47" s="50" t="s">
        <v>17</v>
      </c>
      <c r="C47" s="51">
        <v>882</v>
      </c>
      <c r="D47" s="50" t="s">
        <v>77</v>
      </c>
      <c r="E47" s="47" t="s">
        <v>83</v>
      </c>
      <c r="F47" s="47" t="s">
        <v>113</v>
      </c>
      <c r="G47" s="47" t="s">
        <v>89</v>
      </c>
      <c r="H47" s="47" t="s">
        <v>90</v>
      </c>
      <c r="I47" s="47" t="s">
        <v>91</v>
      </c>
      <c r="J47" s="47"/>
      <c r="K47" s="47" t="s">
        <v>56</v>
      </c>
      <c r="L47" s="47" t="s">
        <v>58</v>
      </c>
      <c r="M47" s="47"/>
      <c r="O47" s="55"/>
      <c r="P47" s="55"/>
    </row>
    <row r="48" spans="2:16" s="48" customFormat="1" ht="11.25" customHeight="1" x14ac:dyDescent="0.25">
      <c r="B48" s="50" t="s">
        <v>18</v>
      </c>
      <c r="C48" s="51">
        <v>1102.5</v>
      </c>
      <c r="D48" s="50" t="s">
        <v>79</v>
      </c>
      <c r="E48" s="52" t="s">
        <v>69</v>
      </c>
      <c r="F48" s="52" t="s">
        <v>17</v>
      </c>
      <c r="G48" s="52" t="s">
        <v>24</v>
      </c>
      <c r="H48" s="52" t="s">
        <v>80</v>
      </c>
      <c r="I48" s="52" t="s">
        <v>92</v>
      </c>
      <c r="J48" s="52" t="s">
        <v>50</v>
      </c>
      <c r="K48" s="52" t="s">
        <v>81</v>
      </c>
      <c r="L48" s="52" t="s">
        <v>51</v>
      </c>
      <c r="M48" s="47" t="s">
        <v>166</v>
      </c>
      <c r="O48" s="55"/>
      <c r="P48" s="55"/>
    </row>
    <row r="49" spans="2:16" s="48" customFormat="1" ht="11.25" customHeight="1" x14ac:dyDescent="0.25">
      <c r="B49" s="50" t="s">
        <v>19</v>
      </c>
      <c r="C49" s="51">
        <v>1543.5</v>
      </c>
      <c r="D49" s="50" t="s">
        <v>82</v>
      </c>
      <c r="E49" s="52" t="s">
        <v>58</v>
      </c>
      <c r="F49" s="52"/>
      <c r="G49" s="52" t="s">
        <v>111</v>
      </c>
      <c r="H49" s="52" t="s">
        <v>85</v>
      </c>
      <c r="I49" s="52" t="s">
        <v>185</v>
      </c>
      <c r="J49" s="52" t="s">
        <v>54</v>
      </c>
      <c r="K49" s="52" t="s">
        <v>62</v>
      </c>
      <c r="L49" s="52" t="s">
        <v>84</v>
      </c>
      <c r="M49" s="47"/>
      <c r="O49" s="55"/>
      <c r="P49" s="55"/>
    </row>
    <row r="50" spans="2:16" s="58" customFormat="1" ht="13.5" customHeight="1" x14ac:dyDescent="0.25">
      <c r="B50" s="56" t="s">
        <v>93</v>
      </c>
      <c r="C50" s="57">
        <f>SUM(C4:C49)</f>
        <v>6338.5</v>
      </c>
      <c r="D50" s="137" t="s">
        <v>232</v>
      </c>
      <c r="E50" s="137"/>
      <c r="F50" s="137"/>
      <c r="G50" s="137"/>
      <c r="H50" s="137"/>
      <c r="I50" s="137"/>
      <c r="J50" s="137"/>
      <c r="K50" s="137"/>
      <c r="L50" s="137"/>
      <c r="M50" s="137"/>
      <c r="O50" s="59"/>
      <c r="P50" s="59"/>
    </row>
    <row r="51" spans="2:16" s="58" customFormat="1" ht="13.5" customHeight="1" x14ac:dyDescent="0.25">
      <c r="B51" s="56" t="s">
        <v>93</v>
      </c>
      <c r="C51" s="57">
        <v>13500</v>
      </c>
      <c r="D51" s="137" t="s">
        <v>241</v>
      </c>
      <c r="E51" s="137"/>
      <c r="F51" s="137"/>
      <c r="G51" s="137"/>
      <c r="H51" s="137"/>
      <c r="I51" s="137"/>
      <c r="J51" s="137"/>
      <c r="K51" s="137"/>
      <c r="L51" s="137"/>
      <c r="M51" s="137"/>
      <c r="O51" s="59"/>
      <c r="P51" s="59"/>
    </row>
    <row r="52" spans="2:16" s="58" customFormat="1" ht="12.75" customHeight="1" x14ac:dyDescent="0.25">
      <c r="B52" s="63"/>
      <c r="C52" s="111"/>
      <c r="D52" s="112"/>
      <c r="E52" s="63"/>
      <c r="F52" s="63"/>
      <c r="G52" s="63"/>
      <c r="H52" s="63"/>
      <c r="I52" s="63"/>
      <c r="J52" s="63"/>
      <c r="K52" s="63"/>
      <c r="L52" s="63"/>
      <c r="M52" s="63"/>
      <c r="O52" s="59"/>
      <c r="P52" s="59"/>
    </row>
    <row r="53" spans="2:16" ht="25.5" customHeight="1" x14ac:dyDescent="0.25"/>
    <row r="54" spans="2:16" x14ac:dyDescent="0.25">
      <c r="B54" s="60" t="s">
        <v>95</v>
      </c>
      <c r="C54" s="110" t="s">
        <v>94</v>
      </c>
      <c r="K54" s="37"/>
      <c r="L54" s="53"/>
      <c r="M54" s="53"/>
      <c r="O54" s="37"/>
      <c r="P54" s="37"/>
    </row>
    <row r="55" spans="2:16" x14ac:dyDescent="0.25">
      <c r="B55" s="60"/>
      <c r="C55" s="110"/>
      <c r="E55" s="41"/>
      <c r="F55" s="35" t="s">
        <v>52</v>
      </c>
      <c r="K55" s="37"/>
      <c r="L55" s="53"/>
      <c r="M55" s="53"/>
      <c r="O55" s="37"/>
      <c r="P55" s="37"/>
    </row>
    <row r="56" spans="2:16" x14ac:dyDescent="0.25">
      <c r="B56" s="60"/>
      <c r="C56" s="110"/>
      <c r="K56" s="37"/>
      <c r="L56" s="53"/>
      <c r="M56" s="53"/>
      <c r="O56" s="37"/>
      <c r="P56" s="37"/>
    </row>
    <row r="57" spans="2:16" x14ac:dyDescent="0.25">
      <c r="B57" s="60"/>
      <c r="C57" s="110"/>
      <c r="K57" s="37"/>
      <c r="L57" s="53"/>
      <c r="M57" s="53"/>
      <c r="O57" s="37"/>
      <c r="P57" s="37"/>
    </row>
    <row r="58" spans="2:16" x14ac:dyDescent="0.25">
      <c r="B58" s="60"/>
      <c r="C58" s="110"/>
      <c r="K58" s="37"/>
      <c r="L58" s="53"/>
      <c r="M58" s="53"/>
      <c r="O58" s="37"/>
      <c r="P58" s="37"/>
    </row>
    <row r="59" spans="2:16" x14ac:dyDescent="0.25">
      <c r="B59" s="60"/>
      <c r="C59" s="110"/>
      <c r="K59" s="37"/>
      <c r="L59" s="53"/>
      <c r="M59" s="53"/>
      <c r="O59" s="37"/>
      <c r="P59" s="37"/>
    </row>
    <row r="60" spans="2:16" x14ac:dyDescent="0.25">
      <c r="B60" s="60"/>
      <c r="C60" s="110"/>
      <c r="K60" s="37"/>
      <c r="L60" s="53"/>
      <c r="M60" s="53"/>
      <c r="O60" s="37"/>
      <c r="P60" s="37"/>
    </row>
    <row r="61" spans="2:16" x14ac:dyDescent="0.25">
      <c r="B61" s="60"/>
      <c r="C61" s="110"/>
      <c r="K61" s="37"/>
      <c r="L61" s="53"/>
      <c r="M61" s="53"/>
      <c r="O61" s="37"/>
      <c r="P61" s="37"/>
    </row>
    <row r="62" spans="2:16" x14ac:dyDescent="0.25">
      <c r="B62" s="60"/>
      <c r="C62" s="110"/>
      <c r="K62" s="37"/>
      <c r="L62" s="53"/>
      <c r="M62" s="53"/>
      <c r="O62" s="37"/>
      <c r="P62" s="37"/>
    </row>
    <row r="63" spans="2:16" x14ac:dyDescent="0.25">
      <c r="B63" s="40" t="s">
        <v>31</v>
      </c>
      <c r="C63" s="110">
        <f>SUM(C55:C62)</f>
        <v>0</v>
      </c>
      <c r="D63" s="65"/>
      <c r="K63" s="37"/>
      <c r="L63" s="53"/>
      <c r="M63" s="53"/>
      <c r="O63" s="37"/>
      <c r="P63" s="37"/>
    </row>
  </sheetData>
  <mergeCells count="13">
    <mergeCell ref="C8:C11"/>
    <mergeCell ref="D8:D11"/>
    <mergeCell ref="B2:D2"/>
    <mergeCell ref="E2:I2"/>
    <mergeCell ref="J2:M2"/>
    <mergeCell ref="D50:M50"/>
    <mergeCell ref="D51:M51"/>
    <mergeCell ref="C12:C15"/>
    <mergeCell ref="D12:D15"/>
    <mergeCell ref="C16:C22"/>
    <mergeCell ref="D16:D22"/>
    <mergeCell ref="C23:C29"/>
    <mergeCell ref="D23:D29"/>
  </mergeCells>
  <pageMargins left="7.874015748031496E-2" right="7.874015748031496E-2" top="7.874015748031496E-2" bottom="7.874015748031496E-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Leute</vt:lpstr>
      <vt:lpstr>Spiel-Abrechnung</vt:lpstr>
      <vt:lpstr>Tipp-Scheine</vt:lpstr>
      <vt:lpstr>Leute!Druckbereich</vt:lpstr>
      <vt:lpstr>'Spiel-Abrechnung'!Druckbereich</vt:lpstr>
      <vt:lpstr>'Tipp-Scheine'!Druckbereich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Bernard Amsler</cp:lastModifiedBy>
  <cp:lastPrinted>2019-05-28T22:40:19Z</cp:lastPrinted>
  <dcterms:created xsi:type="dcterms:W3CDTF">2014-05-29T10:39:53Z</dcterms:created>
  <dcterms:modified xsi:type="dcterms:W3CDTF">2019-05-29T07:21:28Z</dcterms:modified>
</cp:coreProperties>
</file>